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17" documentId="8_{7C49DAED-E907-459F-AA64-224477DF1F9E}" xr6:coauthVersionLast="47" xr6:coauthVersionMax="47" xr10:uidLastSave="{51DF85C3-B0CD-4EF4-A519-579C046A96EB}"/>
  <bookViews>
    <workbookView xWindow="-103" yWindow="-103" windowWidth="33120" windowHeight="18000" tabRatio="804" activeTab="15" xr2:uid="{00000000-000D-0000-FFFF-FFFF00000000}"/>
  </bookViews>
  <sheets>
    <sheet name="Tipps" sheetId="14" r:id="rId1"/>
    <sheet name="Hausverkauf" sheetId="5" r:id="rId2"/>
    <sheet name="Kunden" sheetId="6" r:id="rId3"/>
    <sheet name="Abrechnung" sheetId="12" r:id="rId4"/>
    <sheet name="Umsatz" sheetId="17" r:id="rId5"/>
    <sheet name="wenn 1" sheetId="8" r:id="rId6"/>
    <sheet name="wenn 2" sheetId="7" r:id="rId7"/>
    <sheet name="wenn 3" sheetId="20" r:id="rId8"/>
    <sheet name="wenn 4" sheetId="9" r:id="rId9"/>
    <sheet name="wenn 5" sheetId="18" r:id="rId10"/>
    <sheet name="wenn 6" sheetId="24" r:id="rId11"/>
    <sheet name="Fehler finden" sheetId="21" r:id="rId12"/>
    <sheet name="Zusatzübung Stundenlohn" sheetId="15" r:id="rId13"/>
    <sheet name="Zusatzübung Datum" sheetId="13" r:id="rId14"/>
    <sheet name="Zusatzübung Prüfung" sheetId="19" r:id="rId15"/>
    <sheet name="Lösung Prüfung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3" l="1"/>
  <c r="E5" i="23"/>
  <c r="C6" i="23"/>
  <c r="E6" i="23"/>
  <c r="C7" i="23"/>
  <c r="E7" i="23"/>
  <c r="C8" i="23"/>
  <c r="E8" i="23"/>
  <c r="C9" i="23"/>
  <c r="E9" i="23"/>
  <c r="C10" i="23"/>
  <c r="E10" i="23"/>
  <c r="C11" i="23"/>
  <c r="E11" i="23"/>
  <c r="C12" i="23"/>
  <c r="E12" i="23"/>
  <c r="C13" i="23"/>
  <c r="E13" i="23"/>
  <c r="C14" i="23"/>
  <c r="E14" i="23"/>
  <c r="H7" i="23"/>
  <c r="H8" i="23"/>
  <c r="B4" i="17"/>
  <c r="C4" i="17"/>
  <c r="D4" i="17"/>
  <c r="E4" i="17"/>
  <c r="F4" i="17"/>
  <c r="G4" i="17"/>
  <c r="C4" i="6"/>
  <c r="C5" i="6"/>
  <c r="C6" i="6"/>
  <c r="C7" i="6"/>
  <c r="C8" i="6"/>
  <c r="C9" i="6"/>
  <c r="C10" i="6"/>
  <c r="C11" i="6"/>
  <c r="C12" i="6"/>
  <c r="C13" i="6"/>
  <c r="C15" i="6"/>
  <c r="C16" i="6"/>
  <c r="C17" i="6"/>
  <c r="C18" i="6"/>
  <c r="C19" i="6"/>
  <c r="C20" i="6"/>
  <c r="C21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80" i="6"/>
  <c r="C81" i="6"/>
  <c r="C82" i="6"/>
  <c r="C83" i="6"/>
  <c r="C84" i="6"/>
  <c r="C85" i="6"/>
  <c r="C87" i="6"/>
  <c r="C88" i="6"/>
  <c r="C89" i="6"/>
  <c r="G14" i="21"/>
  <c r="C26" i="21"/>
  <c r="G13" i="21"/>
  <c r="G15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4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>ja oder nein?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21" authorId="0" shapeId="0" xr:uid="{00000000-0006-0000-0700-000001000000}">
      <text>
        <r>
          <rPr>
            <sz val="11"/>
            <color indexed="81"/>
            <rFont val="Calibri"/>
            <family val="2"/>
            <scheme val="minor"/>
          </rPr>
          <t>Verwende in der Formel für diese Zelle eine absolute Adressierung!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3" authorId="0" shapeId="0" xr:uid="{00000000-0006-0000-0900-000001000000}">
      <text>
        <r>
          <rPr>
            <sz val="10"/>
            <color indexed="81"/>
            <rFont val="Tahoma"/>
            <family val="2"/>
          </rPr>
          <t>falls Bonuszahlung: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12"/>
            <color indexed="10"/>
            <rFont val="Tahoma"/>
            <family val="2"/>
          </rPr>
          <t>Umsatz mal 2%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3" authorId="0" shapeId="0" xr:uid="{4CA7BF66-47DB-4BAB-8F72-0B0B1A86D862}">
      <text>
        <r>
          <rPr>
            <b/>
            <sz val="10"/>
            <color indexed="81"/>
            <rFont val="Tahoma"/>
            <family val="2"/>
          </rPr>
          <t>3% oder nur 2,25% ?</t>
        </r>
      </text>
    </comment>
    <comment ref="D3" authorId="0" shapeId="0" xr:uid="{8625888A-98A1-4D7D-BBCC-0519C044D70C}">
      <text>
        <r>
          <rPr>
            <b/>
            <sz val="10"/>
            <color indexed="81"/>
            <rFont val="Tahoma"/>
            <family val="2"/>
          </rPr>
          <t xml:space="preserve">Guthaben </t>
        </r>
        <r>
          <rPr>
            <b/>
            <sz val="10"/>
            <color indexed="10"/>
            <rFont val="Tahoma"/>
            <family val="2"/>
          </rPr>
          <t>mal</t>
        </r>
        <r>
          <rPr>
            <b/>
            <sz val="10"/>
            <color indexed="81"/>
            <rFont val="Tahoma"/>
            <family val="2"/>
          </rPr>
          <t xml:space="preserve"> Zinssatz</t>
        </r>
      </text>
    </comment>
    <comment ref="E3" authorId="0" shapeId="0" xr:uid="{0D93095D-F3D0-4EBB-9299-E61DBC21DF56}">
      <text>
        <r>
          <rPr>
            <b/>
            <sz val="10"/>
            <color indexed="81"/>
            <rFont val="Tahoma"/>
            <family val="2"/>
          </rPr>
          <t>Guthaben + Zinsbetrag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3" authorId="0" shapeId="0" xr:uid="{00000000-0006-0000-0D00-000001000000}">
      <text>
        <r>
          <rPr>
            <sz val="9"/>
            <color indexed="81"/>
            <rFont val="Segoe UI"/>
            <family val="2"/>
          </rPr>
          <t>Formel:</t>
        </r>
        <r>
          <rPr>
            <b/>
            <sz val="9"/>
            <color indexed="81"/>
            <rFont val="Segoe UI"/>
            <family val="2"/>
          </rPr>
          <t xml:space="preserve"> Stunden * Stundenlohn</t>
        </r>
      </text>
    </comment>
    <comment ref="E3" authorId="0" shapeId="0" xr:uid="{23F6D878-2185-4D0B-AE07-0202DF4D2519}">
      <text>
        <r>
          <rPr>
            <sz val="9"/>
            <color indexed="81"/>
            <rFont val="Segoe UI"/>
            <family val="2"/>
          </rPr>
          <t xml:space="preserve">Formel: </t>
        </r>
        <r>
          <rPr>
            <b/>
            <sz val="9"/>
            <color indexed="81"/>
            <rFont val="Segoe UI"/>
            <family val="2"/>
          </rPr>
          <t>Lohnzahlung</t>
        </r>
        <r>
          <rPr>
            <sz val="9"/>
            <color indexed="81"/>
            <rFont val="Segoe UI"/>
            <family val="2"/>
          </rPr>
          <t xml:space="preserve"> / </t>
        </r>
        <r>
          <rPr>
            <b/>
            <sz val="9"/>
            <color indexed="81"/>
            <rFont val="Segoe UI"/>
            <family val="2"/>
          </rPr>
          <t>Summe aller Löhne</t>
        </r>
        <r>
          <rPr>
            <sz val="9"/>
            <color indexed="81"/>
            <rFont val="Segoe UI"/>
            <family val="2"/>
          </rPr>
          <t xml:space="preserve">
Formatiere als Prozent!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7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 xml:space="preserve">Verwende die Funktion </t>
        </r>
        <r>
          <rPr>
            <b/>
            <sz val="8"/>
            <color indexed="12"/>
            <rFont val="Tahoma"/>
            <family val="2"/>
          </rPr>
          <t>DATUM</t>
        </r>
      </text>
    </comment>
    <comment ref="C9" authorId="0" shapeId="0" xr:uid="{00000000-0006-0000-0E00-000002000000}">
      <text>
        <r>
          <rPr>
            <b/>
            <sz val="8"/>
            <color indexed="81"/>
            <rFont val="Tahoma"/>
            <family val="2"/>
          </rPr>
          <t xml:space="preserve">Verwende die Funktion </t>
        </r>
        <r>
          <rPr>
            <b/>
            <sz val="8"/>
            <color indexed="12"/>
            <rFont val="Tahoma"/>
            <family val="2"/>
          </rPr>
          <t>HEUTE</t>
        </r>
      </text>
    </comment>
    <comment ref="C11" authorId="0" shapeId="0" xr:uid="{00000000-0006-0000-0E00-000003000000}">
      <text>
        <r>
          <rPr>
            <b/>
            <sz val="8"/>
            <color indexed="81"/>
            <rFont val="Tahoma"/>
            <family val="2"/>
          </rPr>
          <t>Heute - Geburtsdatum</t>
        </r>
      </text>
    </comment>
    <comment ref="C13" authorId="0" shapeId="0" xr:uid="{00000000-0006-0000-0E00-000004000000}">
      <text>
        <r>
          <rPr>
            <b/>
            <sz val="8"/>
            <color indexed="81"/>
            <rFont val="Tahoma"/>
            <family val="2"/>
          </rPr>
          <t xml:space="preserve">Verwende die Funktion </t>
        </r>
        <r>
          <rPr>
            <b/>
            <sz val="8"/>
            <color indexed="12"/>
            <rFont val="Tahoma"/>
            <family val="2"/>
          </rPr>
          <t>WENN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4" authorId="0" shapeId="0" xr:uid="{BEA6322D-D582-4762-8CB5-8A098A484C0E}">
      <text>
        <r>
          <rPr>
            <sz val="10"/>
            <color indexed="81"/>
            <rFont val="Tahoma"/>
            <family val="2"/>
          </rPr>
          <t xml:space="preserve">In dieser Spalte wird für eine bestandene Prüfung eine </t>
        </r>
        <r>
          <rPr>
            <b/>
            <sz val="10"/>
            <color indexed="81"/>
            <rFont val="Tahoma"/>
            <family val="2"/>
          </rPr>
          <t>1</t>
        </r>
        <r>
          <rPr>
            <sz val="10"/>
            <color indexed="81"/>
            <rFont val="Tahoma"/>
            <family val="2"/>
          </rPr>
          <t xml:space="preserve"> berechnet.
Die Summe der Einträge ergibt die Anzahl der erfolgreichen Teilnehmer!</t>
        </r>
      </text>
    </comment>
  </commentList>
</comments>
</file>

<file path=xl/sharedStrings.xml><?xml version="1.0" encoding="utf-8"?>
<sst xmlns="http://schemas.openxmlformats.org/spreadsheetml/2006/main" count="515" uniqueCount="390">
  <si>
    <t>Interessenten</t>
  </si>
  <si>
    <t>Angebot</t>
  </si>
  <si>
    <t>Höchstes Angebot:</t>
  </si>
  <si>
    <t>Niedrigstes Angebot:</t>
  </si>
  <si>
    <t>Mittelwert:</t>
  </si>
  <si>
    <t>Anzahl der Angebote:</t>
  </si>
  <si>
    <t>Hausverkauf</t>
  </si>
  <si>
    <t>Franz Riemenschneider</t>
  </si>
  <si>
    <t>Leopold Habsnicht</t>
  </si>
  <si>
    <t>Lukas Lainer</t>
  </si>
  <si>
    <t>Adelheid Knüpper</t>
  </si>
  <si>
    <t>Karlheinz Grasmugg</t>
  </si>
  <si>
    <t>Werner Heinzl</t>
  </si>
  <si>
    <t>Johann Windgasser</t>
  </si>
  <si>
    <t>Josef Weinkammer</t>
  </si>
  <si>
    <t>Erich Pohl</t>
  </si>
  <si>
    <t>Name</t>
  </si>
  <si>
    <t>Summe</t>
  </si>
  <si>
    <t>größter Wert</t>
  </si>
  <si>
    <t>kleinster Wert</t>
  </si>
  <si>
    <t>Mittelwert</t>
  </si>
  <si>
    <t xml:space="preserve">Sebastian  Franz </t>
  </si>
  <si>
    <t xml:space="preserve">Bernd  Kathol </t>
  </si>
  <si>
    <t xml:space="preserve">Veit  Zschieppang </t>
  </si>
  <si>
    <t xml:space="preserve">Marcus  Meseberg </t>
  </si>
  <si>
    <t xml:space="preserve">Marian  Kretschmann </t>
  </si>
  <si>
    <t xml:space="preserve">Ralph  Janßen </t>
  </si>
  <si>
    <t xml:space="preserve">Steffen  Andrä </t>
  </si>
  <si>
    <t xml:space="preserve">Fabian  Kunath </t>
  </si>
  <si>
    <t xml:space="preserve">Johannes  Hegewald </t>
  </si>
  <si>
    <t xml:space="preserve">Nick  Schmidt </t>
  </si>
  <si>
    <t xml:space="preserve">Timo  Ziebarth </t>
  </si>
  <si>
    <t xml:space="preserve">Manuel  Wagner </t>
  </si>
  <si>
    <t xml:space="preserve">Falk  Thormann </t>
  </si>
  <si>
    <t xml:space="preserve">Anne  Wicke </t>
  </si>
  <si>
    <t xml:space="preserve">Peter  Polic </t>
  </si>
  <si>
    <t xml:space="preserve">Stefanie  Völkner </t>
  </si>
  <si>
    <t xml:space="preserve">Markus  Busse </t>
  </si>
  <si>
    <t xml:space="preserve">Melanie  Walter </t>
  </si>
  <si>
    <t xml:space="preserve">Michael  Jurentschk </t>
  </si>
  <si>
    <t xml:space="preserve">Christoph  Manderla </t>
  </si>
  <si>
    <t xml:space="preserve">Martin  Straub </t>
  </si>
  <si>
    <t xml:space="preserve">Damian  Neubauer </t>
  </si>
  <si>
    <t xml:space="preserve">Kai Benjamin  Larsen </t>
  </si>
  <si>
    <t xml:space="preserve">Timur  Kirchhöfer </t>
  </si>
  <si>
    <t xml:space="preserve">Sven  Ludwig </t>
  </si>
  <si>
    <t xml:space="preserve">Jörg  Köhler </t>
  </si>
  <si>
    <t xml:space="preserve">Christoph  Block </t>
  </si>
  <si>
    <t xml:space="preserve">Moritz  Moosmüller </t>
  </si>
  <si>
    <t xml:space="preserve">Kräutlein  Holger </t>
  </si>
  <si>
    <t xml:space="preserve">Thomas  Wagner </t>
  </si>
  <si>
    <t xml:space="preserve">Stefan  Herudek </t>
  </si>
  <si>
    <t xml:space="preserve">Thomas  Schläfer </t>
  </si>
  <si>
    <t xml:space="preserve">Timo  Neitzke </t>
  </si>
  <si>
    <t xml:space="preserve">Janina  Wege </t>
  </si>
  <si>
    <t xml:space="preserve">Andreas  Schädlich </t>
  </si>
  <si>
    <t xml:space="preserve">Martin  Schütz </t>
  </si>
  <si>
    <t xml:space="preserve">Sebastian  Michelmann </t>
  </si>
  <si>
    <t xml:space="preserve">Erik  Brüning </t>
  </si>
  <si>
    <t xml:space="preserve">Margit  Heller </t>
  </si>
  <si>
    <t xml:space="preserve">Alexander  Taudus </t>
  </si>
  <si>
    <t xml:space="preserve">Marc  Recktenwald </t>
  </si>
  <si>
    <t xml:space="preserve">Daniel  Turner </t>
  </si>
  <si>
    <t xml:space="preserve">Eric  Sallie </t>
  </si>
  <si>
    <t xml:space="preserve">Marco  Rabe </t>
  </si>
  <si>
    <t xml:space="preserve">Harmony  Adler </t>
  </si>
  <si>
    <t xml:space="preserve">Jan  Hoffmann </t>
  </si>
  <si>
    <t xml:space="preserve">Peter  Schüler </t>
  </si>
  <si>
    <t xml:space="preserve">Rene´  Warning </t>
  </si>
  <si>
    <t xml:space="preserve">Steve  Cunaeus </t>
  </si>
  <si>
    <t xml:space="preserve">Georg  Berrewitz </t>
  </si>
  <si>
    <t xml:space="preserve">Danny  Scheuermann </t>
  </si>
  <si>
    <t xml:space="preserve">Stefan  Dirks </t>
  </si>
  <si>
    <t xml:space="preserve">Sandra  Trodler </t>
  </si>
  <si>
    <t xml:space="preserve">Schiffer  Benjamin </t>
  </si>
  <si>
    <t xml:space="preserve">Heiko  Richter </t>
  </si>
  <si>
    <t xml:space="preserve">Kai  Rorarius </t>
  </si>
  <si>
    <t xml:space="preserve">Peter  Pfeiffer </t>
  </si>
  <si>
    <t xml:space="preserve">Jens  Patzelt </t>
  </si>
  <si>
    <t xml:space="preserve">Florian  Miehe </t>
  </si>
  <si>
    <t xml:space="preserve">Nicole  Deicke </t>
  </si>
  <si>
    <t xml:space="preserve">Carolin  Franzus </t>
  </si>
  <si>
    <t xml:space="preserve">Daniel  Zwick </t>
  </si>
  <si>
    <t xml:space="preserve">Dennis  Maurans </t>
  </si>
  <si>
    <t xml:space="preserve">Denny  Schumann </t>
  </si>
  <si>
    <t xml:space="preserve">Timo  Schade </t>
  </si>
  <si>
    <t xml:space="preserve">Robert  Dix </t>
  </si>
  <si>
    <t xml:space="preserve">Viktoria  Preschel </t>
  </si>
  <si>
    <t xml:space="preserve">Nico  Dussling </t>
  </si>
  <si>
    <t xml:space="preserve">Martin  Fischer </t>
  </si>
  <si>
    <t xml:space="preserve">Holger  Otte </t>
  </si>
  <si>
    <t xml:space="preserve">Michael  Gräfenstein </t>
  </si>
  <si>
    <t xml:space="preserve">Sven  Köser </t>
  </si>
  <si>
    <t xml:space="preserve">Christian  Eli </t>
  </si>
  <si>
    <t xml:space="preserve">Andreas  Glaser </t>
  </si>
  <si>
    <t xml:space="preserve">Jenny  Engler </t>
  </si>
  <si>
    <t xml:space="preserve">Juergen  Thiere </t>
  </si>
  <si>
    <t xml:space="preserve">Andreas  Tanjsek </t>
  </si>
  <si>
    <t xml:space="preserve">Werner  Bornkessel </t>
  </si>
  <si>
    <t xml:space="preserve">Nicole  Richter </t>
  </si>
  <si>
    <t xml:space="preserve">René  Westphal </t>
  </si>
  <si>
    <t xml:space="preserve">Melanie  Bergt </t>
  </si>
  <si>
    <t xml:space="preserve">Stefan  Cornelius </t>
  </si>
  <si>
    <t xml:space="preserve">Manuel  Ballerstedt </t>
  </si>
  <si>
    <t xml:space="preserve">Kugler  Sascha </t>
  </si>
  <si>
    <t xml:space="preserve">Sabrina  Främke </t>
  </si>
  <si>
    <t xml:space="preserve">Christian  Klein </t>
  </si>
  <si>
    <t>Kunde</t>
  </si>
  <si>
    <t>Rabatt ?</t>
  </si>
  <si>
    <t>Huber</t>
  </si>
  <si>
    <t>Maier</t>
  </si>
  <si>
    <t>Grasser</t>
  </si>
  <si>
    <t>Gernstl</t>
  </si>
  <si>
    <t>Gruber</t>
  </si>
  <si>
    <t>Falls die Rechnungssumme größer als 500 € ist,</t>
  </si>
  <si>
    <t>Umsatz</t>
  </si>
  <si>
    <t>Provision ?</t>
  </si>
  <si>
    <t>Andreas</t>
  </si>
  <si>
    <t>Hermine</t>
  </si>
  <si>
    <t>Fink</t>
  </si>
  <si>
    <t>Stefan</t>
  </si>
  <si>
    <t>Eder</t>
  </si>
  <si>
    <t>Rupert</t>
  </si>
  <si>
    <t>Jakobsen</t>
  </si>
  <si>
    <t>Helmut</t>
  </si>
  <si>
    <t>Filialleiter/in</t>
  </si>
  <si>
    <t>Jahresumsatz</t>
  </si>
  <si>
    <t>Bonus</t>
  </si>
  <si>
    <t>Bonusstaffel</t>
  </si>
  <si>
    <t>Betrag</t>
  </si>
  <si>
    <t>ab</t>
  </si>
  <si>
    <t>Bischofshofen</t>
  </si>
  <si>
    <t>St. Johann</t>
  </si>
  <si>
    <t>Hallein</t>
  </si>
  <si>
    <t>Salzburg Süd</t>
  </si>
  <si>
    <t>Salzburg West</t>
  </si>
  <si>
    <t>Oberndorf</t>
  </si>
  <si>
    <t>Seekirchen</t>
  </si>
  <si>
    <t>Geschäft</t>
  </si>
  <si>
    <t>Andrea Leitner</t>
  </si>
  <si>
    <t>Udo Senker</t>
  </si>
  <si>
    <t>Wolfgang Heindl</t>
  </si>
  <si>
    <t>Josef Altzinger</t>
  </si>
  <si>
    <t>Roswitha Polak</t>
  </si>
  <si>
    <t>Winfried Kohles</t>
  </si>
  <si>
    <t>Mitarbeiter</t>
  </si>
  <si>
    <t>Bonuszahlung</t>
  </si>
  <si>
    <t>Bonus?</t>
  </si>
  <si>
    <t>Gschwendtner</t>
  </si>
  <si>
    <t>Iglseder</t>
  </si>
  <si>
    <t>Brunner</t>
  </si>
  <si>
    <t>Salmhofer</t>
  </si>
  <si>
    <t>Breininger</t>
  </si>
  <si>
    <t>Haas</t>
  </si>
  <si>
    <t>Kurz</t>
  </si>
  <si>
    <t>Ausweger</t>
  </si>
  <si>
    <t>Ergebnis</t>
  </si>
  <si>
    <t>Bestanden:</t>
  </si>
  <si>
    <t>Sortiere die Tabelle nach Namen</t>
  </si>
  <si>
    <t>Füge die richtigen Funktionen am unteren Ende</t>
  </si>
  <si>
    <t>der Tabelle ein!</t>
  </si>
  <si>
    <t>Zentriere die Überschrift über die Tabelle!</t>
  </si>
  <si>
    <t>Kosten</t>
  </si>
  <si>
    <t>Gewinn</t>
  </si>
  <si>
    <t>Gewinn = Umsatz - Kosten</t>
  </si>
  <si>
    <t>Filiale Hallein</t>
  </si>
  <si>
    <t>Filiale Bergheim</t>
  </si>
  <si>
    <t>Filiale Wals</t>
  </si>
  <si>
    <t>Filiale Puch</t>
  </si>
  <si>
    <t>Gib das Jahr, den Monat und den Tag deines Geburtstages ein (als Zahl):</t>
  </si>
  <si>
    <t>Finde mit der geeigneten Funktion das heutige Datum:</t>
  </si>
  <si>
    <t>Berechne den Unterschied in Tagen zwischen deinem Geburtstag und dem heutigen Datum:</t>
  </si>
  <si>
    <t>Unterschied:</t>
  </si>
  <si>
    <t>Geburtsdatum:</t>
  </si>
  <si>
    <t>Heute:</t>
  </si>
  <si>
    <t>sehr jung oder
nicht so jung?</t>
  </si>
  <si>
    <t>Jahr:</t>
  </si>
  <si>
    <t>Monat:</t>
  </si>
  <si>
    <t>Tag:</t>
  </si>
  <si>
    <t>Berechne die fehlenden Werte in den gelben Zellen!</t>
  </si>
  <si>
    <r>
      <t>E</t>
    </r>
    <r>
      <rPr>
        <b/>
        <sz val="14"/>
        <color indexed="30"/>
        <rFont val="Tahoma"/>
        <family val="2"/>
      </rPr>
      <t>AS</t>
    </r>
    <r>
      <rPr>
        <b/>
        <sz val="14"/>
        <color indexed="24"/>
        <rFont val="Tahoma"/>
        <family val="2"/>
      </rPr>
      <t>Y</t>
    </r>
    <r>
      <rPr>
        <b/>
        <sz val="14"/>
        <color indexed="14"/>
        <rFont val="Tahoma"/>
        <family val="2"/>
      </rPr>
      <t>4</t>
    </r>
    <r>
      <rPr>
        <b/>
        <sz val="14"/>
        <color indexed="52"/>
        <rFont val="Tahoma"/>
        <family val="2"/>
      </rPr>
      <t>M</t>
    </r>
    <r>
      <rPr>
        <b/>
        <sz val="14"/>
        <color indexed="10"/>
        <rFont val="Tahoma"/>
        <family val="2"/>
      </rPr>
      <t>E</t>
    </r>
  </si>
  <si>
    <t>Funktionen verwenden</t>
  </si>
  <si>
    <t>Vorname</t>
  </si>
  <si>
    <t>Anwesenheit
in Stunden</t>
  </si>
  <si>
    <t>Lohnzahlung</t>
  </si>
  <si>
    <t>Prozentueller
Anteil am
Gesamtlohn</t>
  </si>
  <si>
    <t>Reiter</t>
  </si>
  <si>
    <t>Eva</t>
  </si>
  <si>
    <t>Durchschnittslohn:</t>
  </si>
  <si>
    <t>Thesinger</t>
  </si>
  <si>
    <t>Angela</t>
  </si>
  <si>
    <t>Anzahl der Mitarbeiter:</t>
  </si>
  <si>
    <t>Gobert</t>
  </si>
  <si>
    <t>Franz</t>
  </si>
  <si>
    <t>Kiesinger</t>
  </si>
  <si>
    <t>Sandra</t>
  </si>
  <si>
    <t>Hellinger</t>
  </si>
  <si>
    <t>Ute</t>
  </si>
  <si>
    <t>Zeisl</t>
  </si>
  <si>
    <t>Helene</t>
  </si>
  <si>
    <t>Hafl</t>
  </si>
  <si>
    <t>Ingrid</t>
  </si>
  <si>
    <t>Probst</t>
  </si>
  <si>
    <t>Karl</t>
  </si>
  <si>
    <t>Dürflinger</t>
  </si>
  <si>
    <t>Max</t>
  </si>
  <si>
    <t>Meier</t>
  </si>
  <si>
    <t>Otto</t>
  </si>
  <si>
    <t>Braun</t>
  </si>
  <si>
    <t>Sebastian</t>
  </si>
  <si>
    <t>Meissner</t>
  </si>
  <si>
    <t>Herbert</t>
  </si>
  <si>
    <t>Maurer</t>
  </si>
  <si>
    <t>Hannah</t>
  </si>
  <si>
    <t>Sieberer</t>
  </si>
  <si>
    <t>Klara</t>
  </si>
  <si>
    <t>Niedrigste Lohnzahlung:</t>
  </si>
  <si>
    <t>Höchste Lohnzahlung:</t>
  </si>
  <si>
    <t>Stundenlohn:</t>
  </si>
  <si>
    <t>Rupert Härting</t>
  </si>
  <si>
    <t>Guthaben</t>
  </si>
  <si>
    <t>Anhalt</t>
  </si>
  <si>
    <t>Berndorfer</t>
  </si>
  <si>
    <t>Kringl</t>
  </si>
  <si>
    <t>Landmann</t>
  </si>
  <si>
    <t>Sterndorfer</t>
  </si>
  <si>
    <t>Zingel</t>
  </si>
  <si>
    <t>Gib auf den folgenden Arbeitsblättern die erforderlichen Funktionen ein!</t>
  </si>
  <si>
    <t>Angestellte bekommen eine Provision, wenn ihr Umsatz größer als 50.000 € ist.</t>
  </si>
  <si>
    <t>Provision</t>
  </si>
  <si>
    <t>Umsatzanalyse Outletcenter Airland</t>
  </si>
  <si>
    <t>Abteilung</t>
  </si>
  <si>
    <t>Gesamt</t>
  </si>
  <si>
    <t>Damenoberbekleidung</t>
  </si>
  <si>
    <t>Elektro</t>
  </si>
  <si>
    <t>Herrenoberbekleidung</t>
  </si>
  <si>
    <t>Kinderbekleidung</t>
  </si>
  <si>
    <t>Lebensmittel</t>
  </si>
  <si>
    <t>Radio / Fernsehen</t>
  </si>
  <si>
    <t>Schreibwaren</t>
  </si>
  <si>
    <t>Schuhe</t>
  </si>
  <si>
    <t>Spielwaren</t>
  </si>
  <si>
    <t>Maximum</t>
  </si>
  <si>
    <t>Minimum</t>
  </si>
  <si>
    <t>Geschlecht</t>
  </si>
  <si>
    <t>m</t>
  </si>
  <si>
    <t>w</t>
  </si>
  <si>
    <t xml:space="preserve">Straße   </t>
  </si>
  <si>
    <t>Ort</t>
  </si>
  <si>
    <t>Land</t>
  </si>
  <si>
    <t xml:space="preserve">Sebastian </t>
  </si>
  <si>
    <t xml:space="preserve">Kopetzky </t>
  </si>
  <si>
    <t xml:space="preserve">Hofer Str. 15 A </t>
  </si>
  <si>
    <t>Köditz</t>
  </si>
  <si>
    <t xml:space="preserve">Bernd </t>
  </si>
  <si>
    <t xml:space="preserve">Maitre </t>
  </si>
  <si>
    <t xml:space="preserve">Schönfließer Str. 2 </t>
  </si>
  <si>
    <t>Berlin</t>
  </si>
  <si>
    <t xml:space="preserve">Veit </t>
  </si>
  <si>
    <t xml:space="preserve">Weise </t>
  </si>
  <si>
    <t xml:space="preserve">Kampstraße 21B </t>
  </si>
  <si>
    <t>Bergneustadt</t>
  </si>
  <si>
    <t xml:space="preserve">Marcus </t>
  </si>
  <si>
    <t xml:space="preserve">Gehrmann </t>
  </si>
  <si>
    <t xml:space="preserve">Vogelgesang 14 </t>
  </si>
  <si>
    <t>Angern</t>
  </si>
  <si>
    <t xml:space="preserve">Linde </t>
  </si>
  <si>
    <t xml:space="preserve">Diehloer Str. 41 </t>
  </si>
  <si>
    <t>Eisenhüttenstadt</t>
  </si>
  <si>
    <t xml:space="preserve">Ralph </t>
  </si>
  <si>
    <t xml:space="preserve">Oberhofer </t>
  </si>
  <si>
    <t xml:space="preserve">Meierskamp 37 </t>
  </si>
  <si>
    <t>Langewehe</t>
  </si>
  <si>
    <t xml:space="preserve">Helmecke </t>
  </si>
  <si>
    <t xml:space="preserve">Reinharzer Str.25 </t>
  </si>
  <si>
    <t>Bad Düben</t>
  </si>
  <si>
    <t xml:space="preserve">Fabian </t>
  </si>
  <si>
    <t xml:space="preserve">Janßen </t>
  </si>
  <si>
    <t>Stockelsdoorf</t>
  </si>
  <si>
    <t xml:space="preserve">Johannes </t>
  </si>
  <si>
    <t xml:space="preserve">Wagner </t>
  </si>
  <si>
    <t xml:space="preserve">Erich- Weinert- Straße 8 </t>
  </si>
  <si>
    <t>Pretzschendorf</t>
  </si>
  <si>
    <t xml:space="preserve">Nick </t>
  </si>
  <si>
    <t xml:space="preserve">Stöcker </t>
  </si>
  <si>
    <t xml:space="preserve">Grabenweg 6 </t>
  </si>
  <si>
    <t>Oberrot</t>
  </si>
  <si>
    <t xml:space="preserve">Timo </t>
  </si>
  <si>
    <t xml:space="preserve">Berger </t>
  </si>
  <si>
    <t xml:space="preserve">Hardenbergstraße.3 </t>
  </si>
  <si>
    <t>Gelsenkirchen</t>
  </si>
  <si>
    <t xml:space="preserve">Manuel </t>
  </si>
  <si>
    <t xml:space="preserve">Jarvers </t>
  </si>
  <si>
    <t xml:space="preserve">Luisenstr.5 </t>
  </si>
  <si>
    <t>Burgsolms</t>
  </si>
  <si>
    <t xml:space="preserve">Falk </t>
  </si>
  <si>
    <t xml:space="preserve">Friedrich </t>
  </si>
  <si>
    <t xml:space="preserve">Abt-Denzel-Weg 10 </t>
  </si>
  <si>
    <t>Untersulmetingen</t>
  </si>
  <si>
    <t xml:space="preserve">Anne </t>
  </si>
  <si>
    <t xml:space="preserve">Klostereit </t>
  </si>
  <si>
    <t xml:space="preserve">Freiligrathstraße 11 </t>
  </si>
  <si>
    <t>Zwickau</t>
  </si>
  <si>
    <t xml:space="preserve">Peter </t>
  </si>
  <si>
    <t xml:space="preserve">Kulke </t>
  </si>
  <si>
    <t>Kraljevica</t>
  </si>
  <si>
    <t xml:space="preserve">Stefanie </t>
  </si>
  <si>
    <t xml:space="preserve">Auf Den Gleichen 8 </t>
  </si>
  <si>
    <t>Hachenburg</t>
  </si>
  <si>
    <t xml:space="preserve">Markus </t>
  </si>
  <si>
    <t xml:space="preserve">Aehle </t>
  </si>
  <si>
    <t xml:space="preserve">Birkenallee 5 </t>
  </si>
  <si>
    <t>Langenhagen</t>
  </si>
  <si>
    <t xml:space="preserve">Melanie </t>
  </si>
  <si>
    <t xml:space="preserve">Jakobi </t>
  </si>
  <si>
    <t xml:space="preserve">Curslacker Deich 263 </t>
  </si>
  <si>
    <t>Hamburg</t>
  </si>
  <si>
    <t xml:space="preserve">Michael </t>
  </si>
  <si>
    <t xml:space="preserve">Müller </t>
  </si>
  <si>
    <t xml:space="preserve">Steinweiden Str. 13 </t>
  </si>
  <si>
    <t>Schleching</t>
  </si>
  <si>
    <t xml:space="preserve">Christoph </t>
  </si>
  <si>
    <t xml:space="preserve">Ruzafa </t>
  </si>
  <si>
    <t xml:space="preserve">Weinbergstr.9 </t>
  </si>
  <si>
    <t>Nieder-Olm</t>
  </si>
  <si>
    <t xml:space="preserve">Schuenemann </t>
  </si>
  <si>
    <t xml:space="preserve">Albert-Einstein-Strasse 30 </t>
  </si>
  <si>
    <t>Anrede</t>
  </si>
  <si>
    <t>Maria</t>
  </si>
  <si>
    <t>D</t>
  </si>
  <si>
    <t>PLZ</t>
  </si>
  <si>
    <t xml:space="preserve">Naalweg 12 </t>
  </si>
  <si>
    <t>erreichte 
Punkte</t>
  </si>
  <si>
    <t>positiv ab:</t>
  </si>
  <si>
    <t>Verwende eine absolute Adressierung!</t>
  </si>
  <si>
    <t>Bonuszahlung ab</t>
  </si>
  <si>
    <t>Anzahl der Personen:</t>
  </si>
  <si>
    <t>Größtes Guthaben</t>
  </si>
  <si>
    <t>Verwende den korrekten Funktionsnamen!</t>
  </si>
  <si>
    <t>Kleinstes Guthaben</t>
  </si>
  <si>
    <t>mittleres Guthaben</t>
  </si>
  <si>
    <t>Rechnungssumme</t>
  </si>
  <si>
    <t>Video dazu:</t>
  </si>
  <si>
    <r>
      <t>Wenn der Unterschied an Tagen kleiner als 10000 ist, soll "</t>
    </r>
    <r>
      <rPr>
        <b/>
        <sz val="10"/>
        <color indexed="12"/>
        <rFont val="Calibri"/>
        <family val="2"/>
        <scheme val="minor"/>
      </rPr>
      <t>sehr JUNG</t>
    </r>
    <r>
      <rPr>
        <sz val="10"/>
        <rFont val="Calibri"/>
        <family val="2"/>
        <scheme val="minor"/>
      </rPr>
      <t>", sonst "</t>
    </r>
    <r>
      <rPr>
        <b/>
        <sz val="10"/>
        <color indexed="12"/>
        <rFont val="Calibri"/>
        <family val="2"/>
        <scheme val="minor"/>
      </rPr>
      <t>nicht so jung</t>
    </r>
    <r>
      <rPr>
        <sz val="10"/>
        <rFont val="Calibri"/>
        <family val="2"/>
        <scheme val="minor"/>
      </rPr>
      <t>" angezeigt werden:</t>
    </r>
  </si>
  <si>
    <r>
      <t xml:space="preserve">Berechne mit Hilfe der Funktionen </t>
    </r>
    <r>
      <rPr>
        <b/>
        <sz val="11"/>
        <rFont val="Calibri"/>
        <family val="2"/>
        <scheme val="minor"/>
      </rPr>
      <t>MAX</t>
    </r>
    <r>
      <rPr>
        <sz val="11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MIN</t>
    </r>
    <r>
      <rPr>
        <sz val="11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MITTELWERT</t>
    </r>
    <r>
      <rPr>
        <sz val="11"/>
        <rFont val="Calibri"/>
        <family val="2"/>
        <scheme val="minor"/>
      </rPr>
      <t xml:space="preserve"> und </t>
    </r>
    <r>
      <rPr>
        <b/>
        <sz val="11"/>
        <rFont val="Calibri"/>
        <family val="2"/>
        <scheme val="minor"/>
      </rPr>
      <t>ANZAHL</t>
    </r>
    <r>
      <rPr>
        <sz val="11"/>
        <rFont val="Calibri"/>
        <family val="2"/>
        <scheme val="minor"/>
      </rPr>
      <t>!</t>
    </r>
  </si>
  <si>
    <r>
      <t xml:space="preserve">Im Feld Provision soll </t>
    </r>
    <r>
      <rPr>
        <b/>
        <i/>
        <sz val="11"/>
        <rFont val="Calibri"/>
        <family val="2"/>
        <scheme val="minor"/>
      </rPr>
      <t>ja</t>
    </r>
    <r>
      <rPr>
        <sz val="11"/>
        <rFont val="Calibri"/>
        <family val="2"/>
        <scheme val="minor"/>
      </rPr>
      <t xml:space="preserve"> oder </t>
    </r>
    <r>
      <rPr>
        <b/>
        <i/>
        <sz val="11"/>
        <rFont val="Calibri"/>
        <family val="2"/>
        <scheme val="minor"/>
      </rPr>
      <t>nein</t>
    </r>
    <r>
      <rPr>
        <sz val="11"/>
        <rFont val="Calibri"/>
        <family val="2"/>
        <scheme val="minor"/>
      </rPr>
      <t xml:space="preserve"> erscheinen!</t>
    </r>
  </si>
  <si>
    <r>
      <t>soll im Rabattfeld das Wort "</t>
    </r>
    <r>
      <rPr>
        <b/>
        <sz val="11"/>
        <rFont val="Calibri"/>
        <family val="2"/>
        <scheme val="minor"/>
      </rPr>
      <t>ja</t>
    </r>
    <r>
      <rPr>
        <sz val="11"/>
        <rFont val="Calibri"/>
        <family val="2"/>
        <scheme val="minor"/>
      </rPr>
      <t>" erscheinen, sonst soll "</t>
    </r>
    <r>
      <rPr>
        <b/>
        <sz val="11"/>
        <rFont val="Calibri"/>
        <family val="2"/>
        <scheme val="minor"/>
      </rPr>
      <t>xxx</t>
    </r>
    <r>
      <rPr>
        <sz val="11"/>
        <rFont val="Calibri"/>
        <family val="2"/>
        <scheme val="minor"/>
      </rPr>
      <t>" erscheinen.</t>
    </r>
  </si>
  <si>
    <r>
      <t>Wenn der Jahresumsatz</t>
    </r>
    <r>
      <rPr>
        <b/>
        <sz val="11"/>
        <color rgb="FFFF0000"/>
        <rFont val="Arial"/>
        <family val="2"/>
      </rPr>
      <t xml:space="preserve"> größer oder gleich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320.000 € </t>
    </r>
    <r>
      <rPr>
        <sz val="11"/>
        <rFont val="Arial"/>
        <family val="2"/>
      </rPr>
      <t xml:space="preserve">ist, wird eine Bonuszahlung gewährt, sonst soll der Text </t>
    </r>
    <r>
      <rPr>
        <b/>
        <sz val="11"/>
        <rFont val="Arial"/>
        <family val="2"/>
      </rPr>
      <t xml:space="preserve">"kein" </t>
    </r>
    <r>
      <rPr>
        <sz val="11"/>
        <rFont val="Arial"/>
        <family val="2"/>
      </rPr>
      <t>erscheinen</t>
    </r>
  </si>
  <si>
    <r>
      <t xml:space="preserve">Berechne im Bonusfeld den </t>
    </r>
    <r>
      <rPr>
        <b/>
        <sz val="11"/>
        <rFont val="Arial"/>
        <family val="2"/>
      </rPr>
      <t>Betrag der Zahlung!</t>
    </r>
  </si>
  <si>
    <r>
      <t>Wenn das Geschlecht</t>
    </r>
    <r>
      <rPr>
        <b/>
        <i/>
        <sz val="11"/>
        <rFont val="Calibri"/>
        <family val="2"/>
        <scheme val="minor"/>
      </rPr>
      <t xml:space="preserve"> m </t>
    </r>
    <r>
      <rPr>
        <sz val="11"/>
        <rFont val="Calibri"/>
        <family val="2"/>
        <scheme val="minor"/>
      </rPr>
      <t xml:space="preserve">ist, soll in der Spalte Anrede </t>
    </r>
    <r>
      <rPr>
        <b/>
        <i/>
        <sz val="11"/>
        <rFont val="Calibri"/>
        <family val="2"/>
        <scheme val="minor"/>
      </rPr>
      <t>Herr</t>
    </r>
    <r>
      <rPr>
        <sz val="11"/>
        <rFont val="Calibri"/>
        <family val="2"/>
        <scheme val="minor"/>
      </rPr>
      <t xml:space="preserve"> stehen, sonst </t>
    </r>
    <r>
      <rPr>
        <b/>
        <i/>
        <sz val="11"/>
        <rFont val="Calibri"/>
        <family val="2"/>
        <scheme val="minor"/>
      </rPr>
      <t>Frau.</t>
    </r>
  </si>
  <si>
    <t>Ermittle mit einer Funktion das Datum des Geburtstages aus den Werten des Zellbereiches C3:C5:</t>
  </si>
  <si>
    <r>
      <t xml:space="preserve">Angebot: </t>
    </r>
    <r>
      <rPr>
        <b/>
        <sz val="11"/>
        <rFont val="Calibri"/>
        <family val="2"/>
        <scheme val="minor"/>
      </rPr>
      <t>Einfamilienhaus, 120 m², Blick auf die Festung Hohensalzburg</t>
    </r>
  </si>
  <si>
    <t>Kosten = Umsatz -  Gewinn</t>
  </si>
  <si>
    <t>Umsatz = Kosten + Gewinn</t>
  </si>
  <si>
    <r>
      <rPr>
        <b/>
        <sz val="10"/>
        <color theme="4" tint="-0.249977111117893"/>
        <rFont val="Calibri"/>
        <family val="2"/>
        <scheme val="minor"/>
      </rPr>
      <t>ja</t>
    </r>
    <r>
      <rPr>
        <sz val="10"/>
        <color theme="4" tint="-0.249977111117893"/>
        <rFont val="Calibri"/>
        <family val="2"/>
        <scheme val="minor"/>
      </rPr>
      <t xml:space="preserve"> oder </t>
    </r>
    <r>
      <rPr>
        <b/>
        <sz val="10"/>
        <color theme="4" tint="-0.249977111117893"/>
        <rFont val="Calibri"/>
        <family val="2"/>
        <scheme val="minor"/>
      </rPr>
      <t>nein</t>
    </r>
    <r>
      <rPr>
        <sz val="10"/>
        <color theme="4" tint="-0.249977111117893"/>
        <rFont val="Calibri"/>
        <family val="2"/>
        <scheme val="minor"/>
      </rPr>
      <t>?</t>
    </r>
  </si>
  <si>
    <t>Summe der Lohnzahlungen</t>
  </si>
  <si>
    <t>Mittelwert der Lohnzahlungen</t>
  </si>
  <si>
    <t>verwende eine passende Funktion!</t>
  </si>
  <si>
    <r>
      <t xml:space="preserve">Berechne die Lohnzahlungen mit der Formel </t>
    </r>
    <r>
      <rPr>
        <b/>
        <sz val="11"/>
        <rFont val="Calibri"/>
        <family val="2"/>
        <scheme val="minor"/>
      </rPr>
      <t>Stunden * Stundenlohn</t>
    </r>
    <r>
      <rPr>
        <sz val="11"/>
        <rFont val="Calibri"/>
        <family val="2"/>
        <scheme val="minor"/>
      </rPr>
      <t>.</t>
    </r>
  </si>
  <si>
    <t>Summe aller Löhne:</t>
  </si>
  <si>
    <r>
      <t xml:space="preserve">Berechne in der Zelle </t>
    </r>
    <r>
      <rPr>
        <b/>
        <sz val="11"/>
        <rFont val="Calibri"/>
        <family val="2"/>
        <scheme val="minor"/>
      </rPr>
      <t>H4</t>
    </r>
    <r>
      <rPr>
        <sz val="11"/>
        <rFont val="Calibri"/>
        <family val="2"/>
        <scheme val="minor"/>
      </rPr>
      <t xml:space="preserve"> die Summe aller Löhne!</t>
    </r>
  </si>
  <si>
    <r>
      <t xml:space="preserve">Berechne in </t>
    </r>
    <r>
      <rPr>
        <b/>
        <sz val="11"/>
        <rFont val="Calibri"/>
        <family val="2"/>
        <scheme val="minor"/>
      </rPr>
      <t xml:space="preserve">E4 bis E18 </t>
    </r>
    <r>
      <rPr>
        <sz val="11"/>
        <rFont val="Calibri"/>
        <family val="2"/>
        <scheme val="minor"/>
      </rPr>
      <t xml:space="preserve">den Prozentanteil am Gesamtlohn mit der Formel </t>
    </r>
    <r>
      <rPr>
        <b/>
        <sz val="11"/>
        <rFont val="Calibri"/>
        <family val="2"/>
        <scheme val="minor"/>
      </rPr>
      <t>Lohnzahlung/Summe aller Löhne</t>
    </r>
    <r>
      <rPr>
        <sz val="11"/>
        <rFont val="Calibri"/>
        <family val="2"/>
        <scheme val="minor"/>
      </rPr>
      <t>.</t>
    </r>
  </si>
  <si>
    <t>Jahr 2018</t>
  </si>
  <si>
    <t>Jahr 2019</t>
  </si>
  <si>
    <t>Jahr 2020</t>
  </si>
  <si>
    <t>Wie könnte man die erfolgreichen Teilnehmer bzw. die "Durchfaller" zählen?</t>
  </si>
  <si>
    <t>Zusatzaufgabe:</t>
  </si>
  <si>
    <t>Nicht bestanden:</t>
  </si>
  <si>
    <t>Summe der Einträge in der Spalte E!</t>
  </si>
  <si>
    <r>
      <t xml:space="preserve">Anzahl der Einträge in der Spalte E </t>
    </r>
    <r>
      <rPr>
        <b/>
        <i/>
        <sz val="10"/>
        <color theme="4" tint="-0.249977111117893"/>
        <rFont val="Calibri"/>
        <family val="2"/>
        <scheme val="minor"/>
      </rPr>
      <t>minus</t>
    </r>
    <r>
      <rPr>
        <i/>
        <sz val="10"/>
        <color theme="4" tint="-0.249977111117893"/>
        <rFont val="Calibri"/>
        <family val="2"/>
        <scheme val="minor"/>
      </rPr>
      <t xml:space="preserve"> Anzahl der bestandenen Prüfungen.</t>
    </r>
  </si>
  <si>
    <r>
      <t xml:space="preserve">Verwende die "Wenn"-Funktion, um das Prüfungsergebnis anzugeben: 
Wenn die erreichten Punkte größer oder gleich 27 (Zelle </t>
    </r>
    <r>
      <rPr>
        <b/>
        <sz val="10"/>
        <color rgb="FFFF0000"/>
        <rFont val="Calibri"/>
        <family val="2"/>
        <scheme val="minor"/>
      </rPr>
      <t>$B$16</t>
    </r>
    <r>
      <rPr>
        <sz val="10"/>
        <rFont val="Calibri"/>
        <family val="2"/>
        <scheme val="minor"/>
      </rPr>
      <t xml:space="preserve">) sind, dann soll das Ergebnis lauten:
</t>
    </r>
    <r>
      <rPr>
        <b/>
        <i/>
        <sz val="10"/>
        <rFont val="Calibri"/>
        <family val="2"/>
        <scheme val="minor"/>
      </rPr>
      <t>bestanden</t>
    </r>
    <r>
      <rPr>
        <sz val="10"/>
        <rFont val="Calibri"/>
        <family val="2"/>
        <scheme val="minor"/>
      </rPr>
      <t xml:space="preserve"> sonst  </t>
    </r>
    <r>
      <rPr>
        <b/>
        <i/>
        <sz val="10"/>
        <rFont val="Calibri"/>
        <family val="2"/>
        <scheme val="minor"/>
      </rPr>
      <t>nicht bestanden</t>
    </r>
  </si>
  <si>
    <t>Spalte für Berechnungen</t>
  </si>
  <si>
    <t>Verbessere die Optik der Tabellen:</t>
  </si>
  <si>
    <r>
      <t xml:space="preserve">Vergrößere </t>
    </r>
    <r>
      <rPr>
        <b/>
        <sz val="14"/>
        <color theme="4" tint="-0.249977111117893"/>
        <rFont val="Calibri"/>
        <family val="2"/>
        <scheme val="minor"/>
      </rPr>
      <t>Überschriften</t>
    </r>
    <r>
      <rPr>
        <sz val="12"/>
        <rFont val="Calibri"/>
        <family val="2"/>
        <scheme val="minor"/>
      </rPr>
      <t xml:space="preserve"> und ändere Farben passend!</t>
    </r>
  </si>
  <si>
    <t>Kunden - Zahlungen</t>
  </si>
  <si>
    <t>Ändere die Schriftgröße der Überschrift in Zelle A1 auf 20.</t>
  </si>
  <si>
    <r>
      <t xml:space="preserve">Verwende die </t>
    </r>
    <r>
      <rPr>
        <b/>
        <sz val="11"/>
        <rFont val="Calibri"/>
        <family val="2"/>
        <scheme val="minor"/>
      </rPr>
      <t>WENN</t>
    </r>
    <r>
      <rPr>
        <sz val="11"/>
        <rFont val="Calibri"/>
        <family val="2"/>
        <scheme val="minor"/>
      </rPr>
      <t xml:space="preserve">-Funktion, um das Prüfungsergebnis anzugeben: 
Wenn die erreichten Punkte größer oder gleich 27 (Zelle </t>
    </r>
    <r>
      <rPr>
        <b/>
        <sz val="11"/>
        <color rgb="FFFF0000"/>
        <rFont val="Calibri"/>
        <family val="2"/>
        <scheme val="minor"/>
      </rPr>
      <t>$B$16</t>
    </r>
    <r>
      <rPr>
        <sz val="11"/>
        <rFont val="Calibri"/>
        <family val="2"/>
        <scheme val="minor"/>
      </rPr>
      <t xml:space="preserve">) sind, dann soll das Ergebnis lauten:
</t>
    </r>
    <r>
      <rPr>
        <b/>
        <i/>
        <sz val="11"/>
        <rFont val="Calibri"/>
        <family val="2"/>
        <scheme val="minor"/>
      </rPr>
      <t>bestanden</t>
    </r>
    <r>
      <rPr>
        <sz val="11"/>
        <rFont val="Calibri"/>
        <family val="2"/>
        <scheme val="minor"/>
      </rPr>
      <t xml:space="preserve"> sonst  </t>
    </r>
    <r>
      <rPr>
        <b/>
        <i/>
        <sz val="11"/>
        <rFont val="Calibri"/>
        <family val="2"/>
        <scheme val="minor"/>
      </rPr>
      <t>nicht bestanden</t>
    </r>
  </si>
  <si>
    <t>&lt; wenn in einer Zelle ############### steht, muss die Spalte breiter gemacht werden!</t>
  </si>
  <si>
    <r>
      <t xml:space="preserve">Wenn der Umsatz </t>
    </r>
    <r>
      <rPr>
        <b/>
        <sz val="11"/>
        <rFont val="Calibri"/>
        <family val="2"/>
        <scheme val="minor"/>
      </rPr>
      <t>größer oder gleich 50.000 Euro (Zelle</t>
    </r>
    <r>
      <rPr>
        <b/>
        <sz val="11"/>
        <color rgb="FFFF0000"/>
        <rFont val="Calibri"/>
        <family val="2"/>
        <scheme val="minor"/>
      </rPr>
      <t xml:space="preserve"> $B$21</t>
    </r>
    <r>
      <rPr>
        <b/>
        <sz val="11"/>
        <rFont val="Calibri"/>
        <family val="2"/>
        <scheme val="minor"/>
      </rPr>
      <t>) ist,</t>
    </r>
    <r>
      <rPr>
        <sz val="11"/>
        <rFont val="Calibri"/>
        <family val="2"/>
        <scheme val="minor"/>
      </rPr>
      <t xml:space="preserve"> 
soll in der dritten Spalte der Text "</t>
    </r>
    <r>
      <rPr>
        <b/>
        <sz val="11"/>
        <rFont val="Calibri"/>
        <family val="2"/>
        <scheme val="minor"/>
      </rPr>
      <t>Bonus</t>
    </r>
    <r>
      <rPr>
        <sz val="11"/>
        <rFont val="Calibri"/>
        <family val="2"/>
        <scheme val="minor"/>
      </rPr>
      <t>" stehen, sonst ein Bindestrich (setze "</t>
    </r>
    <r>
      <rPr>
        <b/>
        <sz val="11"/>
        <color rgb="FFFF000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 xml:space="preserve">" ein!). </t>
    </r>
  </si>
  <si>
    <r>
      <t xml:space="preserve">Formatiere die Beträge als </t>
    </r>
    <r>
      <rPr>
        <b/>
        <sz val="11"/>
        <rFont val="Calibri"/>
        <family val="2"/>
        <scheme val="minor"/>
      </rPr>
      <t>Währung</t>
    </r>
    <r>
      <rPr>
        <b/>
        <sz val="11"/>
        <color rgb="FFFF0000"/>
        <rFont val="Calibri"/>
        <family val="2"/>
        <scheme val="minor"/>
      </rPr>
      <t xml:space="preserve"> ohne Dezimalstellen</t>
    </r>
    <r>
      <rPr>
        <sz val="11"/>
        <rFont val="Calibri"/>
        <family val="2"/>
        <scheme val="minor"/>
      </rPr>
      <t>.</t>
    </r>
  </si>
  <si>
    <r>
      <t xml:space="preserve">Verwende die Funktion </t>
    </r>
    <r>
      <rPr>
        <b/>
        <sz val="10"/>
        <color theme="4" tint="-0.249977111117893"/>
        <rFont val="Arial"/>
        <family val="2"/>
      </rPr>
      <t>ANZAHL2.</t>
    </r>
    <r>
      <rPr>
        <sz val="10"/>
        <color theme="4" tint="-0.249977111117893"/>
        <rFont val="Arial"/>
        <family val="2"/>
      </rPr>
      <t xml:space="preserve"> Diese zählt alle Zellen die </t>
    </r>
    <r>
      <rPr>
        <b/>
        <sz val="10"/>
        <color theme="4" tint="-0.249977111117893"/>
        <rFont val="Arial"/>
        <family val="2"/>
      </rPr>
      <t>nicht leer</t>
    </r>
    <r>
      <rPr>
        <sz val="10"/>
        <color theme="4" tint="-0.249977111117893"/>
        <rFont val="Arial"/>
        <family val="2"/>
      </rPr>
      <t xml:space="preserve"> sind: Der Inhalt ist gleichgültig, Zahlen, Texte, Zeichen etc.</t>
    </r>
  </si>
  <si>
    <t>Richtige Ergebnisse erscheinen meist mit grünem Hintergrund.</t>
  </si>
  <si>
    <t>Zinsen berechnen</t>
  </si>
  <si>
    <t>Zinssatz</t>
  </si>
  <si>
    <t>Zinsbetrag</t>
  </si>
  <si>
    <t>Guthaben neu</t>
  </si>
  <si>
    <r>
      <t xml:space="preserve">Wer </t>
    </r>
    <r>
      <rPr>
        <b/>
        <sz val="11"/>
        <color rgb="FFC00000"/>
        <rFont val="Calibri"/>
        <family val="2"/>
        <scheme val="minor"/>
      </rPr>
      <t>mehr</t>
    </r>
    <r>
      <rPr>
        <sz val="11"/>
        <rFont val="Calibri"/>
        <family val="2"/>
        <scheme val="minor"/>
      </rPr>
      <t xml:space="preserve"> als 10 000 Euro Guthaben hat, erhält </t>
    </r>
    <r>
      <rPr>
        <b/>
        <sz val="11"/>
        <rFont val="Calibri"/>
        <family val="2"/>
        <scheme val="minor"/>
      </rPr>
      <t>3 %</t>
    </r>
    <r>
      <rPr>
        <sz val="11"/>
        <rFont val="Calibri"/>
        <family val="2"/>
        <scheme val="minor"/>
      </rPr>
      <t xml:space="preserve"> Zinsen, darunter gibt es nur </t>
    </r>
    <r>
      <rPr>
        <b/>
        <sz val="11"/>
        <rFont val="Calibri"/>
        <family val="2"/>
        <scheme val="minor"/>
      </rPr>
      <t>2,25%</t>
    </r>
    <r>
      <rPr>
        <sz val="11"/>
        <rFont val="Calibri"/>
        <family val="2"/>
        <scheme val="minor"/>
      </rPr>
      <t xml:space="preserve"> Zinsen.</t>
    </r>
  </si>
  <si>
    <r>
      <t xml:space="preserve">Berechne den </t>
    </r>
    <r>
      <rPr>
        <b/>
        <sz val="11"/>
        <rFont val="Calibri"/>
        <family val="2"/>
        <scheme val="minor"/>
      </rPr>
      <t>Zinsbetrag</t>
    </r>
    <r>
      <rPr>
        <sz val="11"/>
        <rFont val="Calibri"/>
        <family val="2"/>
        <scheme val="minor"/>
      </rPr>
      <t xml:space="preserve"> und das </t>
    </r>
    <r>
      <rPr>
        <b/>
        <sz val="11"/>
        <rFont val="Calibri"/>
        <family val="2"/>
        <scheme val="minor"/>
      </rPr>
      <t>neue Guthaben</t>
    </r>
    <r>
      <rPr>
        <sz val="11"/>
        <rFont val="Calibri"/>
        <family val="2"/>
        <scheme val="minor"/>
      </rPr>
      <t xml:space="preserve"> nach einem Jahr!</t>
    </r>
  </si>
  <si>
    <t>Formatiere die Prozentwerte als Prozent mit zwei Deziamlstellen.</t>
  </si>
  <si>
    <t>Ergebnisse der Prüfung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</si>
</sst>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€&quot;\ * #,##0.00_-;\-&quot;€&quot;\ * #,##0.00_-;_-&quot;€&quot;\ * &quot;-&quot;??_-;_-@_-"/>
    <numFmt numFmtId="164" formatCode="_-* #,##0.00\ &quot;€&quot;_-;\-* #,##0.00\ &quot;€&quot;_-;_-* &quot;-&quot;??\ &quot;€&quot;_-;_-@_-"/>
    <numFmt numFmtId="165" formatCode="_(* #,##0.00_);_(* \(#,##0.00\);_(* &quot;-&quot;??_);_(@_)"/>
    <numFmt numFmtId="166" formatCode="_-* #,##0.00\ [$€]_-;\-* #,##0.00\ [$€]_-;_-* &quot;-&quot;??\ [$€]_-;_-@_-"/>
    <numFmt numFmtId="167" formatCode="_(* #,##0_);_(* \(#,##0\);_(* &quot;-&quot;??_);_(@_)"/>
    <numFmt numFmtId="168" formatCode="dd/mm/yyyy\ "/>
    <numFmt numFmtId="169" formatCode="0.00\ &quot;€&quot;"/>
    <numFmt numFmtId="170" formatCode="_-* #,##0\ [$€]_-;\-* #,##0\ [$€]_-;_-* &quot;-&quot;??\ [$€]_-;_-@_-"/>
    <numFmt numFmtId="171" formatCode="00000"/>
    <numFmt numFmtId="172" formatCode="#,##0\ &quot;€&quot;"/>
    <numFmt numFmtId="173" formatCode="_-* #,##0\ &quot;€&quot;_-;\-* #,##0\ &quot;€&quot;_-;_-* &quot;-&quot;??\ &quot;€&quot;_-;_-@_-"/>
  </numFmts>
  <fonts count="6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2"/>
      <name val="Tahoma"/>
      <family val="2"/>
    </font>
    <font>
      <b/>
      <sz val="28"/>
      <color indexed="23"/>
      <name val="Tahoma"/>
      <family val="2"/>
    </font>
    <font>
      <b/>
      <sz val="14"/>
      <color indexed="30"/>
      <name val="Tahoma"/>
      <family val="2"/>
    </font>
    <font>
      <b/>
      <sz val="14"/>
      <color indexed="24"/>
      <name val="Tahoma"/>
      <family val="2"/>
    </font>
    <font>
      <b/>
      <sz val="14"/>
      <color indexed="14"/>
      <name val="Tahoma"/>
      <family val="2"/>
    </font>
    <font>
      <b/>
      <sz val="14"/>
      <color indexed="52"/>
      <name val="Tahoma"/>
      <family val="2"/>
    </font>
    <font>
      <b/>
      <sz val="14"/>
      <color indexed="10"/>
      <name val="Tahoma"/>
      <family val="2"/>
    </font>
    <font>
      <b/>
      <sz val="14"/>
      <color indexed="56"/>
      <name val="Tahoma"/>
      <family val="2"/>
    </font>
    <font>
      <sz val="18"/>
      <name val="Arial"/>
      <family val="2"/>
    </font>
    <font>
      <sz val="10"/>
      <color theme="4" tint="-0.249977111117893"/>
      <name val="Arial"/>
      <family val="2"/>
    </font>
    <font>
      <sz val="16"/>
      <color theme="6" tint="-0.249977111117893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indexed="8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2"/>
      <color indexed="18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1"/>
      <color indexed="21"/>
      <name val="Calibri"/>
      <family val="2"/>
      <scheme val="minor"/>
    </font>
    <font>
      <b/>
      <sz val="10"/>
      <color theme="4" tint="-0.249977111117893"/>
      <name val="Arial"/>
      <family val="2"/>
    </font>
    <font>
      <b/>
      <sz val="12"/>
      <color theme="1" tint="0.34998626667073579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9"/>
      <color indexed="81"/>
      <name val="Segoe UI"/>
      <family val="2"/>
    </font>
    <font>
      <i/>
      <sz val="11"/>
      <color theme="4" tint="-0.249977111117893"/>
      <name val="Calibri"/>
      <family val="2"/>
      <scheme val="minor"/>
    </font>
    <font>
      <b/>
      <sz val="9"/>
      <color indexed="81"/>
      <name val="Segoe UI"/>
      <family val="2"/>
    </font>
    <font>
      <b/>
      <sz val="12"/>
      <color rgb="FFC00000"/>
      <name val="Calibri"/>
      <family val="2"/>
      <scheme val="minor"/>
    </font>
    <font>
      <sz val="10"/>
      <color indexed="81"/>
      <name val="Tahoma"/>
      <family val="2"/>
    </font>
    <font>
      <b/>
      <sz val="14"/>
      <color theme="6" tint="-0.499984740745262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2"/>
      <color indexed="10"/>
      <name val="Tahoma"/>
      <family val="2"/>
    </font>
    <font>
      <sz val="14"/>
      <color rgb="FFC0000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10"/>
      <color indexed="1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theme="6" tint="-0.24994659260841701"/>
      </left>
      <right/>
      <top style="thick">
        <color theme="6" tint="-0.24994659260841701"/>
      </top>
      <bottom/>
      <diagonal/>
    </border>
    <border>
      <left/>
      <right/>
      <top style="thick">
        <color theme="6" tint="-0.24994659260841701"/>
      </top>
      <bottom/>
      <diagonal/>
    </border>
    <border>
      <left/>
      <right style="thick">
        <color theme="6" tint="-0.24994659260841701"/>
      </right>
      <top style="thick">
        <color theme="6" tint="-0.24994659260841701"/>
      </top>
      <bottom/>
      <diagonal/>
    </border>
    <border>
      <left style="thick">
        <color theme="6" tint="-0.24994659260841701"/>
      </left>
      <right/>
      <top/>
      <bottom/>
      <diagonal/>
    </border>
    <border>
      <left/>
      <right style="thick">
        <color theme="6" tint="-0.24994659260841701"/>
      </right>
      <top/>
      <bottom/>
      <diagonal/>
    </border>
    <border>
      <left style="thick">
        <color theme="6" tint="-0.24994659260841701"/>
      </left>
      <right/>
      <top/>
      <bottom style="thick">
        <color theme="6" tint="-0.24994659260841701"/>
      </bottom>
      <diagonal/>
    </border>
    <border>
      <left/>
      <right/>
      <top/>
      <bottom style="thick">
        <color theme="6" tint="-0.24994659260841701"/>
      </bottom>
      <diagonal/>
    </border>
    <border>
      <left/>
      <right style="thick">
        <color theme="6" tint="-0.24994659260841701"/>
      </right>
      <top/>
      <bottom style="thick">
        <color theme="6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164" fontId="1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</cellStyleXfs>
  <cellXfs count="234">
    <xf numFmtId="0" fontId="0" fillId="0" borderId="0" xfId="0"/>
    <xf numFmtId="0" fontId="2" fillId="0" borderId="0" xfId="5"/>
    <xf numFmtId="0" fontId="6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0" fillId="0" borderId="1" xfId="0" applyBorder="1"/>
    <xf numFmtId="0" fontId="0" fillId="0" borderId="18" xfId="0" applyBorder="1"/>
    <xf numFmtId="0" fontId="0" fillId="0" borderId="0" xfId="0" applyAlignment="1">
      <alignment horizontal="center"/>
    </xf>
    <xf numFmtId="0" fontId="1" fillId="0" borderId="0" xfId="6"/>
    <xf numFmtId="0" fontId="0" fillId="0" borderId="32" xfId="0" applyBorder="1"/>
    <xf numFmtId="170" fontId="0" fillId="0" borderId="32" xfId="2" applyNumberFormat="1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1" fillId="0" borderId="0" xfId="0" applyFont="1"/>
    <xf numFmtId="0" fontId="0" fillId="0" borderId="37" xfId="0" applyBorder="1"/>
    <xf numFmtId="170" fontId="0" fillId="0" borderId="0" xfId="2" applyNumberFormat="1" applyFont="1" applyBorder="1"/>
    <xf numFmtId="0" fontId="0" fillId="0" borderId="36" xfId="0" applyBorder="1" applyAlignment="1">
      <alignment wrapText="1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15" fillId="0" borderId="0" xfId="0" applyFont="1"/>
    <xf numFmtId="0" fontId="0" fillId="7" borderId="0" xfId="0" applyFill="1"/>
    <xf numFmtId="0" fontId="13" fillId="7" borderId="0" xfId="0" applyFont="1" applyFill="1" applyAlignment="1">
      <alignment horizontal="center"/>
    </xf>
    <xf numFmtId="0" fontId="17" fillId="0" borderId="0" xfId="6" applyFont="1"/>
    <xf numFmtId="172" fontId="21" fillId="0" borderId="0" xfId="6" applyNumberFormat="1" applyFont="1"/>
    <xf numFmtId="0" fontId="18" fillId="0" borderId="0" xfId="6" applyFont="1"/>
    <xf numFmtId="0" fontId="18" fillId="0" borderId="3" xfId="6" applyFont="1" applyBorder="1"/>
    <xf numFmtId="173" fontId="18" fillId="0" borderId="0" xfId="7" applyNumberFormat="1" applyFont="1"/>
    <xf numFmtId="0" fontId="18" fillId="2" borderId="13" xfId="6" applyFont="1" applyFill="1" applyBorder="1" applyAlignment="1">
      <alignment horizontal="center"/>
    </xf>
    <xf numFmtId="0" fontId="23" fillId="0" borderId="0" xfId="0" applyFont="1"/>
    <xf numFmtId="0" fontId="17" fillId="0" borderId="0" xfId="0" applyFont="1"/>
    <xf numFmtId="0" fontId="24" fillId="0" borderId="0" xfId="0" applyFont="1"/>
    <xf numFmtId="166" fontId="24" fillId="0" borderId="0" xfId="2" applyFont="1"/>
    <xf numFmtId="0" fontId="24" fillId="2" borderId="1" xfId="0" applyFont="1" applyFill="1" applyBorder="1" applyAlignment="1">
      <alignment horizontal="center"/>
    </xf>
    <xf numFmtId="0" fontId="25" fillId="0" borderId="0" xfId="8"/>
    <xf numFmtId="0" fontId="17" fillId="2" borderId="1" xfId="0" applyFont="1" applyFill="1" applyBorder="1"/>
    <xf numFmtId="0" fontId="26" fillId="0" borderId="0" xfId="0" applyFont="1"/>
    <xf numFmtId="170" fontId="24" fillId="0" borderId="0" xfId="2" applyNumberFormat="1" applyFont="1"/>
    <xf numFmtId="0" fontId="26" fillId="0" borderId="7" xfId="0" applyFont="1" applyBorder="1" applyAlignment="1">
      <alignment horizontal="right" indent="1"/>
    </xf>
    <xf numFmtId="0" fontId="17" fillId="9" borderId="14" xfId="0" applyFont="1" applyFill="1" applyBorder="1"/>
    <xf numFmtId="0" fontId="26" fillId="0" borderId="9" xfId="0" applyFont="1" applyBorder="1" applyAlignment="1">
      <alignment horizontal="right" indent="1"/>
    </xf>
    <xf numFmtId="0" fontId="17" fillId="9" borderId="15" xfId="0" applyFont="1" applyFill="1" applyBorder="1"/>
    <xf numFmtId="0" fontId="26" fillId="0" borderId="11" xfId="0" applyFont="1" applyBorder="1" applyAlignment="1">
      <alignment horizontal="right" indent="1"/>
    </xf>
    <xf numFmtId="0" fontId="17" fillId="9" borderId="16" xfId="0" applyFont="1" applyFill="1" applyBorder="1"/>
    <xf numFmtId="0" fontId="17" fillId="0" borderId="0" xfId="0" applyFont="1" applyAlignment="1">
      <alignment horizontal="right" indent="1"/>
    </xf>
    <xf numFmtId="0" fontId="26" fillId="0" borderId="2" xfId="0" applyFont="1" applyBorder="1" applyAlignment="1">
      <alignment horizontal="right" indent="1"/>
    </xf>
    <xf numFmtId="14" fontId="17" fillId="9" borderId="17" xfId="0" applyNumberFormat="1" applyFont="1" applyFill="1" applyBorder="1"/>
    <xf numFmtId="168" fontId="17" fillId="9" borderId="17" xfId="0" applyNumberFormat="1" applyFont="1" applyFill="1" applyBorder="1"/>
    <xf numFmtId="0" fontId="26" fillId="0" borderId="2" xfId="0" applyFont="1" applyBorder="1" applyAlignment="1">
      <alignment horizontal="right" wrapText="1" indent="1"/>
    </xf>
    <xf numFmtId="1" fontId="17" fillId="9" borderId="17" xfId="0" applyNumberFormat="1" applyFont="1" applyFill="1" applyBorder="1"/>
    <xf numFmtId="0" fontId="17" fillId="3" borderId="0" xfId="0" applyFont="1" applyFill="1"/>
    <xf numFmtId="0" fontId="17" fillId="10" borderId="0" xfId="0" applyFont="1" applyFill="1"/>
    <xf numFmtId="0" fontId="17" fillId="10" borderId="0" xfId="0" quotePrefix="1" applyFont="1" applyFill="1" applyAlignment="1">
      <alignment horizontal="right"/>
    </xf>
    <xf numFmtId="0" fontId="17" fillId="10" borderId="41" xfId="0" applyFont="1" applyFill="1" applyBorder="1"/>
    <xf numFmtId="0" fontId="17" fillId="10" borderId="42" xfId="0" applyFont="1" applyFill="1" applyBorder="1"/>
    <xf numFmtId="0" fontId="17" fillId="10" borderId="43" xfId="0" applyFont="1" applyFill="1" applyBorder="1"/>
    <xf numFmtId="0" fontId="17" fillId="10" borderId="44" xfId="0" applyFont="1" applyFill="1" applyBorder="1" applyAlignment="1">
      <alignment horizontal="left" indent="1"/>
    </xf>
    <xf numFmtId="0" fontId="17" fillId="10" borderId="45" xfId="0" applyFont="1" applyFill="1" applyBorder="1"/>
    <xf numFmtId="0" fontId="28" fillId="10" borderId="44" xfId="0" applyFont="1" applyFill="1" applyBorder="1" applyAlignment="1">
      <alignment horizontal="left" indent="1"/>
    </xf>
    <xf numFmtId="0" fontId="24" fillId="3" borderId="44" xfId="0" applyFont="1" applyFill="1" applyBorder="1" applyAlignment="1">
      <alignment horizontal="left" indent="1"/>
    </xf>
    <xf numFmtId="0" fontId="17" fillId="10" borderId="46" xfId="0" applyFont="1" applyFill="1" applyBorder="1"/>
    <xf numFmtId="0" fontId="17" fillId="10" borderId="47" xfId="0" applyFont="1" applyFill="1" applyBorder="1"/>
    <xf numFmtId="0" fontId="17" fillId="10" borderId="48" xfId="0" applyFont="1" applyFill="1" applyBorder="1"/>
    <xf numFmtId="0" fontId="18" fillId="10" borderId="0" xfId="0" applyFont="1" applyFill="1" applyAlignment="1">
      <alignment horizontal="left" indent="1"/>
    </xf>
    <xf numFmtId="0" fontId="18" fillId="0" borderId="0" xfId="0" applyFont="1" applyAlignment="1">
      <alignment horizontal="left" indent="1"/>
    </xf>
    <xf numFmtId="0" fontId="18" fillId="0" borderId="0" xfId="0" applyFont="1"/>
    <xf numFmtId="0" fontId="18" fillId="0" borderId="0" xfId="0" applyFont="1" applyAlignment="1">
      <alignment horizontal="right"/>
    </xf>
    <xf numFmtId="0" fontId="18" fillId="2" borderId="1" xfId="0" applyFont="1" applyFill="1" applyBorder="1"/>
    <xf numFmtId="14" fontId="18" fillId="0" borderId="0" xfId="0" applyNumberFormat="1" applyFont="1"/>
    <xf numFmtId="0" fontId="17" fillId="0" borderId="0" xfId="3" applyNumberFormat="1" applyFont="1"/>
    <xf numFmtId="0" fontId="17" fillId="2" borderId="4" xfId="0" applyFont="1" applyFill="1" applyBorder="1"/>
    <xf numFmtId="0" fontId="17" fillId="2" borderId="4" xfId="3" applyNumberFormat="1" applyFont="1" applyFill="1" applyBorder="1"/>
    <xf numFmtId="0" fontId="26" fillId="2" borderId="1" xfId="0" applyFont="1" applyFill="1" applyBorder="1"/>
    <xf numFmtId="0" fontId="26" fillId="4" borderId="1" xfId="0" applyFont="1" applyFill="1" applyBorder="1"/>
    <xf numFmtId="0" fontId="17" fillId="4" borderId="1" xfId="0" applyFont="1" applyFill="1" applyBorder="1"/>
    <xf numFmtId="0" fontId="24" fillId="0" borderId="1" xfId="0" applyFont="1" applyBorder="1"/>
    <xf numFmtId="170" fontId="24" fillId="0" borderId="1" xfId="2" applyNumberFormat="1" applyFont="1" applyBorder="1"/>
    <xf numFmtId="170" fontId="24" fillId="2" borderId="1" xfId="2" applyNumberFormat="1" applyFont="1" applyFill="1" applyBorder="1"/>
    <xf numFmtId="0" fontId="24" fillId="2" borderId="1" xfId="0" applyFont="1" applyFill="1" applyBorder="1"/>
    <xf numFmtId="0" fontId="24" fillId="10" borderId="0" xfId="0" applyFont="1" applyFill="1"/>
    <xf numFmtId="166" fontId="17" fillId="0" borderId="0" xfId="2" applyFont="1" applyBorder="1"/>
    <xf numFmtId="166" fontId="17" fillId="0" borderId="0" xfId="2" applyFont="1" applyFill="1" applyBorder="1"/>
    <xf numFmtId="166" fontId="17" fillId="2" borderId="13" xfId="0" applyNumberFormat="1" applyFont="1" applyFill="1" applyBorder="1"/>
    <xf numFmtId="0" fontId="23" fillId="0" borderId="20" xfId="0" applyFont="1" applyBorder="1"/>
    <xf numFmtId="166" fontId="17" fillId="2" borderId="21" xfId="0" applyNumberFormat="1" applyFont="1" applyFill="1" applyBorder="1"/>
    <xf numFmtId="166" fontId="17" fillId="2" borderId="1" xfId="0" applyNumberFormat="1" applyFont="1" applyFill="1" applyBorder="1"/>
    <xf numFmtId="0" fontId="18" fillId="10" borderId="0" xfId="0" applyFont="1" applyFill="1"/>
    <xf numFmtId="0" fontId="2" fillId="10" borderId="0" xfId="5" applyFill="1"/>
    <xf numFmtId="0" fontId="18" fillId="0" borderId="0" xfId="5" applyFont="1"/>
    <xf numFmtId="0" fontId="31" fillId="0" borderId="0" xfId="5" applyFont="1"/>
    <xf numFmtId="167" fontId="18" fillId="0" borderId="0" xfId="1" applyNumberFormat="1" applyFont="1" applyProtection="1"/>
    <xf numFmtId="0" fontId="18" fillId="0" borderId="1" xfId="5" applyFont="1" applyBorder="1"/>
    <xf numFmtId="0" fontId="31" fillId="10" borderId="0" xfId="5" applyFont="1" applyFill="1"/>
    <xf numFmtId="3" fontId="31" fillId="10" borderId="0" xfId="5" applyNumberFormat="1" applyFont="1" applyFill="1"/>
    <xf numFmtId="0" fontId="31" fillId="10" borderId="0" xfId="5" applyFont="1" applyFill="1" applyAlignment="1">
      <alignment horizontal="left" indent="1"/>
    </xf>
    <xf numFmtId="0" fontId="18" fillId="5" borderId="13" xfId="0" applyFont="1" applyFill="1" applyBorder="1"/>
    <xf numFmtId="0" fontId="18" fillId="0" borderId="1" xfId="0" applyFont="1" applyBorder="1"/>
    <xf numFmtId="0" fontId="34" fillId="0" borderId="1" xfId="0" applyFont="1" applyBorder="1" applyAlignment="1">
      <alignment horizontal="center"/>
    </xf>
    <xf numFmtId="171" fontId="18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10" borderId="25" xfId="5" applyFont="1" applyFill="1" applyBorder="1"/>
    <xf numFmtId="0" fontId="18" fillId="10" borderId="26" xfId="5" applyFont="1" applyFill="1" applyBorder="1"/>
    <xf numFmtId="3" fontId="18" fillId="10" borderId="26" xfId="5" applyNumberFormat="1" applyFont="1" applyFill="1" applyBorder="1"/>
    <xf numFmtId="0" fontId="18" fillId="10" borderId="27" xfId="5" applyFont="1" applyFill="1" applyBorder="1"/>
    <xf numFmtId="0" fontId="18" fillId="10" borderId="5" xfId="5" applyFont="1" applyFill="1" applyBorder="1" applyAlignment="1">
      <alignment horizontal="left" indent="1"/>
    </xf>
    <xf numFmtId="0" fontId="18" fillId="10" borderId="0" xfId="5" applyFont="1" applyFill="1"/>
    <xf numFmtId="0" fontId="18" fillId="10" borderId="28" xfId="5" applyFont="1" applyFill="1" applyBorder="1"/>
    <xf numFmtId="0" fontId="18" fillId="10" borderId="29" xfId="5" applyFont="1" applyFill="1" applyBorder="1" applyAlignment="1">
      <alignment horizontal="left" indent="1"/>
    </xf>
    <xf numFmtId="0" fontId="18" fillId="10" borderId="30" xfId="5" applyFont="1" applyFill="1" applyBorder="1"/>
    <xf numFmtId="0" fontId="18" fillId="10" borderId="31" xfId="5" applyFont="1" applyFill="1" applyBorder="1"/>
    <xf numFmtId="0" fontId="24" fillId="10" borderId="44" xfId="0" applyFont="1" applyFill="1" applyBorder="1" applyAlignment="1">
      <alignment horizontal="left" indent="1"/>
    </xf>
    <xf numFmtId="0" fontId="14" fillId="0" borderId="0" xfId="0" applyFont="1" applyAlignment="1">
      <alignment horizontal="left" vertical="center" wrapText="1" indent="1"/>
    </xf>
    <xf numFmtId="0" fontId="17" fillId="0" borderId="6" xfId="0" applyFont="1" applyBorder="1" applyAlignment="1">
      <alignment horizontal="left" wrapText="1" indent="1"/>
    </xf>
    <xf numFmtId="0" fontId="17" fillId="0" borderId="8" xfId="0" applyFont="1" applyBorder="1" applyAlignment="1">
      <alignment horizontal="left" indent="1"/>
    </xf>
    <xf numFmtId="0" fontId="17" fillId="0" borderId="10" xfId="0" applyFont="1" applyBorder="1" applyAlignment="1">
      <alignment horizontal="left" indent="1"/>
    </xf>
    <xf numFmtId="0" fontId="17" fillId="0" borderId="0" xfId="0" applyFont="1" applyAlignment="1">
      <alignment horizontal="left" indent="1"/>
    </xf>
    <xf numFmtId="0" fontId="17" fillId="0" borderId="12" xfId="0" applyFont="1" applyBorder="1" applyAlignment="1">
      <alignment horizontal="left" wrapText="1" indent="1"/>
    </xf>
    <xf numFmtId="0" fontId="17" fillId="0" borderId="12" xfId="0" applyFont="1" applyBorder="1" applyAlignment="1">
      <alignment horizontal="left" indent="1"/>
    </xf>
    <xf numFmtId="0" fontId="17" fillId="10" borderId="49" xfId="0" applyFont="1" applyFill="1" applyBorder="1" applyAlignment="1">
      <alignment horizontal="left" indent="1"/>
    </xf>
    <xf numFmtId="0" fontId="17" fillId="10" borderId="50" xfId="0" applyFont="1" applyFill="1" applyBorder="1" applyAlignment="1">
      <alignment horizontal="left" indent="1"/>
    </xf>
    <xf numFmtId="0" fontId="17" fillId="10" borderId="51" xfId="0" applyFont="1" applyFill="1" applyBorder="1" applyAlignment="1">
      <alignment horizontal="left" indent="1"/>
    </xf>
    <xf numFmtId="0" fontId="17" fillId="10" borderId="0" xfId="0" applyFont="1" applyFill="1" applyAlignment="1">
      <alignment horizontal="left" indent="1"/>
    </xf>
    <xf numFmtId="0" fontId="17" fillId="10" borderId="53" xfId="0" applyFont="1" applyFill="1" applyBorder="1" applyAlignment="1">
      <alignment horizontal="left" indent="1"/>
    </xf>
    <xf numFmtId="0" fontId="17" fillId="10" borderId="54" xfId="0" applyFont="1" applyFill="1" applyBorder="1"/>
    <xf numFmtId="0" fontId="17" fillId="10" borderId="55" xfId="0" applyFont="1" applyFill="1" applyBorder="1"/>
    <xf numFmtId="0" fontId="17" fillId="10" borderId="56" xfId="0" applyFont="1" applyFill="1" applyBorder="1"/>
    <xf numFmtId="0" fontId="18" fillId="10" borderId="52" xfId="3" applyNumberFormat="1" applyFont="1" applyFill="1" applyBorder="1" applyAlignment="1">
      <alignment horizontal="left" indent="1"/>
    </xf>
    <xf numFmtId="0" fontId="18" fillId="10" borderId="52" xfId="0" applyFont="1" applyFill="1" applyBorder="1" applyAlignment="1">
      <alignment horizontal="left" indent="1"/>
    </xf>
    <xf numFmtId="0" fontId="36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left" indent="1"/>
    </xf>
    <xf numFmtId="0" fontId="38" fillId="0" borderId="0" xfId="0" applyFont="1" applyAlignment="1">
      <alignment horizontal="left" indent="1"/>
    </xf>
    <xf numFmtId="0" fontId="24" fillId="10" borderId="49" xfId="0" applyFont="1" applyFill="1" applyBorder="1"/>
    <xf numFmtId="0" fontId="24" fillId="10" borderId="50" xfId="0" applyFont="1" applyFill="1" applyBorder="1"/>
    <xf numFmtId="0" fontId="24" fillId="10" borderId="51" xfId="0" applyFont="1" applyFill="1" applyBorder="1"/>
    <xf numFmtId="0" fontId="24" fillId="10" borderId="52" xfId="0" applyFont="1" applyFill="1" applyBorder="1" applyAlignment="1">
      <alignment horizontal="left" indent="1"/>
    </xf>
    <xf numFmtId="0" fontId="24" fillId="10" borderId="53" xfId="0" applyFont="1" applyFill="1" applyBorder="1"/>
    <xf numFmtId="0" fontId="24" fillId="10" borderId="54" xfId="0" applyFont="1" applyFill="1" applyBorder="1"/>
    <xf numFmtId="0" fontId="24" fillId="10" borderId="55" xfId="0" applyFont="1" applyFill="1" applyBorder="1"/>
    <xf numFmtId="0" fontId="24" fillId="10" borderId="56" xfId="0" applyFont="1" applyFill="1" applyBorder="1"/>
    <xf numFmtId="0" fontId="36" fillId="0" borderId="1" xfId="0" applyFont="1" applyBorder="1" applyAlignment="1">
      <alignment horizontal="left" indent="1"/>
    </xf>
    <xf numFmtId="0" fontId="24" fillId="0" borderId="1" xfId="0" applyFont="1" applyBorder="1" applyAlignment="1">
      <alignment horizontal="left" indent="1"/>
    </xf>
    <xf numFmtId="0" fontId="23" fillId="0" borderId="1" xfId="0" applyFont="1" applyBorder="1" applyAlignment="1">
      <alignment horizontal="left" indent="1"/>
    </xf>
    <xf numFmtId="0" fontId="39" fillId="0" borderId="0" xfId="0" applyFont="1"/>
    <xf numFmtId="0" fontId="17" fillId="0" borderId="0" xfId="6" applyFont="1" applyAlignment="1">
      <alignment horizontal="left" indent="1"/>
    </xf>
    <xf numFmtId="0" fontId="18" fillId="0" borderId="3" xfId="6" applyFont="1" applyBorder="1" applyAlignment="1">
      <alignment horizontal="left" indent="1"/>
    </xf>
    <xf numFmtId="0" fontId="18" fillId="0" borderId="0" xfId="6" applyFont="1" applyAlignment="1">
      <alignment horizontal="left" indent="1"/>
    </xf>
    <xf numFmtId="172" fontId="17" fillId="0" borderId="0" xfId="6" applyNumberFormat="1" applyFont="1" applyAlignment="1">
      <alignment horizontal="left" indent="1"/>
    </xf>
    <xf numFmtId="0" fontId="41" fillId="0" borderId="0" xfId="6" applyFont="1" applyAlignment="1">
      <alignment horizontal="left" indent="1"/>
    </xf>
    <xf numFmtId="0" fontId="19" fillId="12" borderId="1" xfId="0" applyFont="1" applyFill="1" applyBorder="1"/>
    <xf numFmtId="0" fontId="34" fillId="12" borderId="1" xfId="0" applyFont="1" applyFill="1" applyBorder="1" applyAlignment="1">
      <alignment horizontal="center"/>
    </xf>
    <xf numFmtId="0" fontId="19" fillId="12" borderId="1" xfId="0" applyFont="1" applyFill="1" applyBorder="1" applyAlignment="1">
      <alignment horizontal="center"/>
    </xf>
    <xf numFmtId="0" fontId="18" fillId="0" borderId="1" xfId="0" applyFont="1" applyBorder="1" applyAlignment="1">
      <alignment wrapText="1"/>
    </xf>
    <xf numFmtId="4" fontId="18" fillId="2" borderId="1" xfId="0" applyNumberFormat="1" applyFont="1" applyFill="1" applyBorder="1"/>
    <xf numFmtId="9" fontId="18" fillId="2" borderId="1" xfId="4" applyFont="1" applyFill="1" applyBorder="1"/>
    <xf numFmtId="0" fontId="18" fillId="0" borderId="1" xfId="0" applyFont="1" applyBorder="1" applyAlignment="1">
      <alignment horizontal="right"/>
    </xf>
    <xf numFmtId="3" fontId="18" fillId="2" borderId="1" xfId="0" applyNumberFormat="1" applyFont="1" applyFill="1" applyBorder="1"/>
    <xf numFmtId="0" fontId="43" fillId="0" borderId="0" xfId="0" applyFont="1" applyAlignment="1">
      <alignment horizontal="left" indent="1"/>
    </xf>
    <xf numFmtId="167" fontId="18" fillId="0" borderId="1" xfId="1" applyNumberFormat="1" applyFont="1" applyBorder="1"/>
    <xf numFmtId="0" fontId="23" fillId="6" borderId="0" xfId="0" applyFont="1" applyFill="1" applyAlignment="1">
      <alignment horizontal="right"/>
    </xf>
    <xf numFmtId="169" fontId="45" fillId="6" borderId="0" xfId="0" applyNumberFormat="1" applyFont="1" applyFill="1" applyAlignment="1">
      <alignment horizontal="center"/>
    </xf>
    <xf numFmtId="0" fontId="18" fillId="10" borderId="57" xfId="0" applyFont="1" applyFill="1" applyBorder="1" applyAlignment="1">
      <alignment horizontal="left" indent="1"/>
    </xf>
    <xf numFmtId="0" fontId="17" fillId="10" borderId="58" xfId="0" applyFont="1" applyFill="1" applyBorder="1"/>
    <xf numFmtId="0" fontId="17" fillId="10" borderId="59" xfId="0" applyFont="1" applyFill="1" applyBorder="1"/>
    <xf numFmtId="0" fontId="18" fillId="10" borderId="60" xfId="0" applyFont="1" applyFill="1" applyBorder="1" applyAlignment="1">
      <alignment horizontal="left" indent="1"/>
    </xf>
    <xf numFmtId="0" fontId="17" fillId="10" borderId="61" xfId="0" applyFont="1" applyFill="1" applyBorder="1"/>
    <xf numFmtId="0" fontId="17" fillId="10" borderId="63" xfId="0" applyFont="1" applyFill="1" applyBorder="1"/>
    <xf numFmtId="0" fontId="17" fillId="10" borderId="64" xfId="0" applyFont="1" applyFill="1" applyBorder="1"/>
    <xf numFmtId="0" fontId="18" fillId="10" borderId="62" xfId="0" applyFont="1" applyFill="1" applyBorder="1" applyAlignment="1">
      <alignment horizontal="left" vertical="top" indent="1"/>
    </xf>
    <xf numFmtId="0" fontId="47" fillId="0" borderId="0" xfId="6" applyFont="1" applyAlignment="1">
      <alignment horizontal="left" indent="1"/>
    </xf>
    <xf numFmtId="0" fontId="17" fillId="0" borderId="0" xfId="6" applyFont="1" applyAlignment="1">
      <alignment horizontal="center"/>
    </xf>
    <xf numFmtId="0" fontId="26" fillId="6" borderId="1" xfId="6" applyFont="1" applyFill="1" applyBorder="1" applyAlignment="1">
      <alignment horizontal="left" indent="1"/>
    </xf>
    <xf numFmtId="0" fontId="26" fillId="6" borderId="1" xfId="6" applyFont="1" applyFill="1" applyBorder="1" applyAlignment="1">
      <alignment horizontal="center" wrapText="1"/>
    </xf>
    <xf numFmtId="0" fontId="26" fillId="6" borderId="1" xfId="6" applyFont="1" applyFill="1" applyBorder="1"/>
    <xf numFmtId="0" fontId="17" fillId="0" borderId="1" xfId="6" applyFont="1" applyBorder="1" applyAlignment="1">
      <alignment horizontal="left" indent="1"/>
    </xf>
    <xf numFmtId="0" fontId="17" fillId="0" borderId="1" xfId="6" applyFont="1" applyBorder="1" applyAlignment="1">
      <alignment horizontal="center"/>
    </xf>
    <xf numFmtId="0" fontId="17" fillId="11" borderId="1" xfId="6" applyFont="1" applyFill="1" applyBorder="1"/>
    <xf numFmtId="0" fontId="17" fillId="0" borderId="0" xfId="6" applyFont="1" applyAlignment="1">
      <alignment horizontal="right"/>
    </xf>
    <xf numFmtId="0" fontId="26" fillId="0" borderId="0" xfId="6" applyFont="1" applyAlignment="1">
      <alignment horizontal="center"/>
    </xf>
    <xf numFmtId="0" fontId="48" fillId="0" borderId="0" xfId="6" applyFont="1" applyAlignment="1">
      <alignment horizontal="left" indent="1"/>
    </xf>
    <xf numFmtId="0" fontId="50" fillId="6" borderId="0" xfId="6" applyFont="1" applyFill="1" applyAlignment="1">
      <alignment horizontal="center"/>
    </xf>
    <xf numFmtId="0" fontId="17" fillId="10" borderId="0" xfId="6" applyFont="1" applyFill="1" applyAlignment="1">
      <alignment horizontal="left" indent="1"/>
    </xf>
    <xf numFmtId="0" fontId="17" fillId="10" borderId="0" xfId="6" applyFont="1" applyFill="1" applyAlignment="1">
      <alignment horizontal="center"/>
    </xf>
    <xf numFmtId="0" fontId="17" fillId="10" borderId="0" xfId="6" applyFont="1" applyFill="1"/>
    <xf numFmtId="0" fontId="53" fillId="10" borderId="0" xfId="6" applyFont="1" applyFill="1" applyAlignment="1">
      <alignment horizontal="left" indent="1"/>
    </xf>
    <xf numFmtId="0" fontId="17" fillId="0" borderId="0" xfId="0" applyFont="1" applyAlignment="1">
      <alignment wrapText="1"/>
    </xf>
    <xf numFmtId="0" fontId="1" fillId="0" borderId="0" xfId="0" applyFont="1" applyAlignment="1">
      <alignment horizontal="right" indent="1"/>
    </xf>
    <xf numFmtId="0" fontId="17" fillId="10" borderId="0" xfId="0" applyFont="1" applyFill="1" applyAlignment="1">
      <alignment horizontal="right" indent="1"/>
    </xf>
    <xf numFmtId="0" fontId="24" fillId="10" borderId="44" xfId="0" quotePrefix="1" applyFont="1" applyFill="1" applyBorder="1" applyAlignment="1">
      <alignment horizontal="left" indent="1"/>
    </xf>
    <xf numFmtId="0" fontId="18" fillId="10" borderId="52" xfId="0" applyFont="1" applyFill="1" applyBorder="1" applyAlignment="1">
      <alignment vertical="center"/>
    </xf>
    <xf numFmtId="0" fontId="18" fillId="10" borderId="0" xfId="0" applyFont="1" applyFill="1" applyAlignment="1">
      <alignment vertical="center"/>
    </xf>
    <xf numFmtId="0" fontId="18" fillId="10" borderId="53" xfId="0" applyFont="1" applyFill="1" applyBorder="1" applyAlignment="1">
      <alignment vertical="center"/>
    </xf>
    <xf numFmtId="9" fontId="55" fillId="13" borderId="1" xfId="4" applyFont="1" applyFill="1" applyBorder="1" applyAlignment="1" applyProtection="1">
      <alignment horizontal="center"/>
    </xf>
    <xf numFmtId="0" fontId="18" fillId="10" borderId="1" xfId="5" applyFont="1" applyFill="1" applyBorder="1"/>
    <xf numFmtId="167" fontId="18" fillId="10" borderId="1" xfId="1" applyNumberFormat="1" applyFont="1" applyFill="1" applyBorder="1" applyProtection="1"/>
    <xf numFmtId="0" fontId="18" fillId="10" borderId="0" xfId="6" applyFont="1" applyFill="1" applyAlignment="1">
      <alignment horizontal="left" indent="1"/>
    </xf>
    <xf numFmtId="0" fontId="18" fillId="10" borderId="0" xfId="6" applyFont="1" applyFill="1" applyAlignment="1">
      <alignment horizontal="center"/>
    </xf>
    <xf numFmtId="0" fontId="18" fillId="10" borderId="0" xfId="6" applyFont="1" applyFill="1"/>
    <xf numFmtId="0" fontId="55" fillId="10" borderId="0" xfId="6" applyFont="1" applyFill="1" applyAlignment="1">
      <alignment horizontal="left" indent="1"/>
    </xf>
    <xf numFmtId="0" fontId="57" fillId="6" borderId="0" xfId="6" applyFont="1" applyFill="1" applyAlignment="1">
      <alignment horizontal="center"/>
    </xf>
    <xf numFmtId="0" fontId="48" fillId="0" borderId="0" xfId="0" quotePrefix="1" applyFont="1" applyAlignment="1">
      <alignment horizontal="left" indent="1"/>
    </xf>
    <xf numFmtId="0" fontId="23" fillId="14" borderId="19" xfId="0" applyFont="1" applyFill="1" applyBorder="1" applyAlignment="1">
      <alignment horizontal="left"/>
    </xf>
    <xf numFmtId="0" fontId="23" fillId="14" borderId="19" xfId="0" applyFont="1" applyFill="1" applyBorder="1" applyAlignment="1">
      <alignment horizontal="center"/>
    </xf>
    <xf numFmtId="0" fontId="18" fillId="0" borderId="18" xfId="6" applyFont="1" applyBorder="1" applyAlignment="1">
      <alignment horizontal="left" indent="1"/>
    </xf>
    <xf numFmtId="0" fontId="18" fillId="0" borderId="18" xfId="6" applyFont="1" applyBorder="1"/>
    <xf numFmtId="0" fontId="18" fillId="0" borderId="18" xfId="6" applyFont="1" applyBorder="1" applyAlignment="1">
      <alignment horizontal="center" wrapText="1"/>
    </xf>
    <xf numFmtId="170" fontId="18" fillId="0" borderId="0" xfId="2" applyNumberFormat="1" applyFont="1"/>
    <xf numFmtId="0" fontId="18" fillId="2" borderId="13" xfId="6" applyFont="1" applyFill="1" applyBorder="1"/>
    <xf numFmtId="170" fontId="18" fillId="2" borderId="13" xfId="6" applyNumberFormat="1" applyFont="1" applyFill="1" applyBorder="1"/>
    <xf numFmtId="0" fontId="18" fillId="10" borderId="49" xfId="9" applyFont="1" applyFill="1" applyBorder="1"/>
    <xf numFmtId="0" fontId="18" fillId="10" borderId="50" xfId="9" applyFont="1" applyFill="1" applyBorder="1"/>
    <xf numFmtId="3" fontId="18" fillId="10" borderId="50" xfId="9" applyNumberFormat="1" applyFont="1" applyFill="1" applyBorder="1"/>
    <xf numFmtId="0" fontId="18" fillId="10" borderId="51" xfId="9" applyFont="1" applyFill="1" applyBorder="1"/>
    <xf numFmtId="0" fontId="18" fillId="10" borderId="52" xfId="9" applyFont="1" applyFill="1" applyBorder="1" applyAlignment="1">
      <alignment horizontal="left" indent="1"/>
    </xf>
    <xf numFmtId="0" fontId="18" fillId="10" borderId="0" xfId="9" applyFont="1" applyFill="1"/>
    <xf numFmtId="0" fontId="18" fillId="10" borderId="53" xfId="9" applyFont="1" applyFill="1" applyBorder="1"/>
    <xf numFmtId="0" fontId="18" fillId="10" borderId="52" xfId="9" applyFont="1" applyFill="1" applyBorder="1"/>
    <xf numFmtId="0" fontId="18" fillId="10" borderId="54" xfId="9" applyFont="1" applyFill="1" applyBorder="1"/>
    <xf numFmtId="0" fontId="18" fillId="10" borderId="55" xfId="9" applyFont="1" applyFill="1" applyBorder="1"/>
    <xf numFmtId="0" fontId="18" fillId="10" borderId="56" xfId="9" applyFont="1" applyFill="1" applyBorder="1"/>
    <xf numFmtId="0" fontId="29" fillId="8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18" fillId="10" borderId="49" xfId="6" applyFont="1" applyFill="1" applyBorder="1" applyAlignment="1">
      <alignment horizontal="left" vertical="center" wrapText="1" indent="1"/>
    </xf>
    <xf numFmtId="0" fontId="18" fillId="10" borderId="50" xfId="6" applyFont="1" applyFill="1" applyBorder="1" applyAlignment="1">
      <alignment horizontal="left" vertical="center" wrapText="1" indent="1"/>
    </xf>
    <xf numFmtId="0" fontId="18" fillId="10" borderId="51" xfId="6" applyFont="1" applyFill="1" applyBorder="1" applyAlignment="1">
      <alignment horizontal="left" vertical="center" wrapText="1" indent="1"/>
    </xf>
    <xf numFmtId="0" fontId="18" fillId="10" borderId="52" xfId="6" applyFont="1" applyFill="1" applyBorder="1" applyAlignment="1">
      <alignment horizontal="left" vertical="center" wrapText="1" indent="1"/>
    </xf>
    <xf numFmtId="0" fontId="18" fillId="10" borderId="0" xfId="6" applyFont="1" applyFill="1" applyAlignment="1">
      <alignment horizontal="left" vertical="center" wrapText="1" indent="1"/>
    </xf>
    <xf numFmtId="0" fontId="18" fillId="10" borderId="53" xfId="6" applyFont="1" applyFill="1" applyBorder="1" applyAlignment="1">
      <alignment horizontal="left" vertical="center" wrapText="1" indent="1"/>
    </xf>
    <xf numFmtId="0" fontId="19" fillId="0" borderId="22" xfId="5" applyFont="1" applyBorder="1" applyAlignment="1">
      <alignment horizontal="center"/>
    </xf>
    <xf numFmtId="0" fontId="19" fillId="0" borderId="23" xfId="5" applyFont="1" applyBorder="1" applyAlignment="1">
      <alignment horizontal="center"/>
    </xf>
    <xf numFmtId="0" fontId="19" fillId="0" borderId="24" xfId="5" applyFont="1" applyBorder="1" applyAlignment="1">
      <alignment horizontal="center"/>
    </xf>
    <xf numFmtId="0" fontId="58" fillId="8" borderId="0" xfId="6" applyFont="1" applyFill="1" applyAlignment="1">
      <alignment horizontal="center"/>
    </xf>
    <xf numFmtId="0" fontId="18" fillId="10" borderId="0" xfId="6" applyFont="1" applyFill="1" applyAlignment="1">
      <alignment horizontal="left" wrapText="1" indent="1"/>
    </xf>
    <xf numFmtId="0" fontId="17" fillId="10" borderId="0" xfId="6" applyFont="1" applyFill="1" applyAlignment="1">
      <alignment horizontal="left" wrapText="1" indent="1"/>
    </xf>
  </cellXfs>
  <cellStyles count="10">
    <cellStyle name="Euro" xfId="2" xr:uid="{00000000-0005-0000-0000-000000000000}"/>
    <cellStyle name="Euro_2b Kunden" xfId="3" xr:uid="{00000000-0005-0000-0000-000001000000}"/>
    <cellStyle name="Komma" xfId="1" builtinId="3"/>
    <cellStyle name="Link" xfId="8" builtinId="8"/>
    <cellStyle name="Prozent" xfId="4" builtinId="5"/>
    <cellStyle name="Standard" xfId="0" builtinId="0"/>
    <cellStyle name="Standard 2" xfId="6" xr:uid="{00000000-0005-0000-0000-000006000000}"/>
    <cellStyle name="Standard_2f wenn Bonus" xfId="5" xr:uid="{00000000-0005-0000-0000-000007000000}"/>
    <cellStyle name="Standard_2f wenn Bonus 2" xfId="9" xr:uid="{9FA769F2-3C91-4BA5-81EF-3462306BA7F8}"/>
    <cellStyle name="Währung" xfId="7" builtinId="4"/>
  </cellStyles>
  <dxfs count="43">
    <dxf>
      <fill>
        <patternFill>
          <bgColor rgb="FFC6E6A2"/>
        </patternFill>
      </fill>
    </dxf>
    <dxf>
      <fill>
        <patternFill>
          <bgColor rgb="FFC6E6A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rgb="FF99FF66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9" defaultPivotStyle="PivotStyleLight16"/>
  <colors>
    <mruColors>
      <color rgb="FFCCFFCC"/>
      <color rgb="FFFFFFCC"/>
      <color rgb="FFFFFF99"/>
      <color rgb="FFC6E6A2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youtube.com/embed/G1wG8ElAmMs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youtube.com/embed/ocALp7-Dw98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371968</xdr:colOff>
      <xdr:row>6</xdr:row>
      <xdr:rowOff>158651</xdr:rowOff>
    </xdr:from>
    <xdr:to>
      <xdr:col>7</xdr:col>
      <xdr:colOff>690170</xdr:colOff>
      <xdr:row>16</xdr:row>
      <xdr:rowOff>95458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331030">
          <a:off x="3862348" y="2414790"/>
          <a:ext cx="1831143" cy="1767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141513</xdr:colOff>
      <xdr:row>18</xdr:row>
      <xdr:rowOff>65312</xdr:rowOff>
    </xdr:from>
    <xdr:to>
      <xdr:col>3</xdr:col>
      <xdr:colOff>961378</xdr:colOff>
      <xdr:row>23</xdr:row>
      <xdr:rowOff>20207</xdr:rowOff>
    </xdr:to>
    <xdr:pic>
      <xdr:nvPicPr>
        <xdr:cNvPr id="2" name="Grafik 1">
          <a:hlinkClick xmlns:r="http://schemas.openxmlformats.org/officeDocument/2006/relationships" r:id="rId1" tooltip="Video zum Thema"/>
          <a:extLst>
            <a:ext uri="{FF2B5EF4-FFF2-40B4-BE49-F238E27FC236}">
              <a16:creationId xmlns:a16="http://schemas.microsoft.com/office/drawing/2014/main" id="{06603406-4531-4055-811D-A4F94E465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76699" y="3352798"/>
          <a:ext cx="819865" cy="798538"/>
        </a:xfrm>
        <a:prstGeom prst="rect">
          <a:avLst/>
        </a:prstGeom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16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113037</xdr:colOff>
      <xdr:row>4</xdr:row>
      <xdr:rowOff>84068</xdr:rowOff>
    </xdr:from>
    <xdr:to>
      <xdr:col>11</xdr:col>
      <xdr:colOff>132088</xdr:colOff>
      <xdr:row>7</xdr:row>
      <xdr:rowOff>82708</xdr:rowOff>
    </xdr:to>
    <xdr:sp macro="" textlink="">
      <xdr:nvSpPr>
        <xdr:cNvPr id="4098" name="AutoShape 2">
          <a:extLst>
            <a:ext uri="{FF2B5EF4-FFF2-40B4-BE49-F238E27FC236}">
              <a16:creationId xmlns:a16="http://schemas.microsoft.com/office/drawing/2014/main" id="{00000000-0008-0000-0200-000002100000}"/>
            </a:ext>
          </a:extLst>
        </xdr:cNvPr>
        <xdr:cNvSpPr>
          <a:spLocks noChangeArrowheads="1"/>
        </xdr:cNvSpPr>
      </xdr:nvSpPr>
      <xdr:spPr bwMode="auto">
        <a:xfrm>
          <a:off x="8565794" y="786197"/>
          <a:ext cx="1630137" cy="510268"/>
        </a:xfrm>
        <a:prstGeom prst="wedgeRoundRectCallout">
          <a:avLst>
            <a:gd name="adj1" fmla="val -71324"/>
            <a:gd name="adj2" fmla="val 47958"/>
            <a:gd name="adj3" fmla="val 16667"/>
          </a:avLst>
        </a:prstGeom>
        <a:ln>
          <a:headEnd/>
          <a:tailEnd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72000" tIns="22860" rIns="0" bIns="0" anchor="ctr" upright="1"/>
        <a:lstStyle/>
        <a:p>
          <a:pPr lvl="0" algn="l" rtl="1">
            <a:defRPr sz="1000"/>
          </a:pPr>
          <a:r>
            <a:rPr lang="de-DE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verwende dafür diese Schaltfläche!</a:t>
          </a:r>
        </a:p>
      </xdr:txBody>
    </xdr:sp>
    <xdr:clientData/>
  </xdr:twoCellAnchor>
  <xdr:oneCellAnchor>
    <xdr:from>
      <xdr:col>8</xdr:col>
      <xdr:colOff>538842</xdr:colOff>
      <xdr:row>6</xdr:row>
      <xdr:rowOff>76201</xdr:rowOff>
    </xdr:from>
    <xdr:ext cx="304800" cy="295275"/>
    <xdr:pic>
      <xdr:nvPicPr>
        <xdr:cNvPr id="4" name="Grafik 3">
          <a:extLst>
            <a:ext uri="{FF2B5EF4-FFF2-40B4-BE49-F238E27FC236}">
              <a16:creationId xmlns:a16="http://schemas.microsoft.com/office/drawing/2014/main" id="{410639E8-A7EA-4FC5-A5F6-3224C04D2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5185" y="1126672"/>
          <a:ext cx="304800" cy="295275"/>
        </a:xfrm>
        <a:prstGeom prst="rect">
          <a:avLst/>
        </a:prstGeom>
        <a:noFill/>
        <a:ln w="1">
          <a:noFill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125187</xdr:colOff>
      <xdr:row>14</xdr:row>
      <xdr:rowOff>76200</xdr:rowOff>
    </xdr:from>
    <xdr:to>
      <xdr:col>2</xdr:col>
      <xdr:colOff>161280</xdr:colOff>
      <xdr:row>18</xdr:row>
      <xdr:rowOff>118181</xdr:rowOff>
    </xdr:to>
    <xdr:pic>
      <xdr:nvPicPr>
        <xdr:cNvPr id="2" name="Grafik 1">
          <a:hlinkClick xmlns:r="http://schemas.openxmlformats.org/officeDocument/2006/relationships" r:id="rId1" tooltip="Video zum Thema"/>
          <a:extLst>
            <a:ext uri="{FF2B5EF4-FFF2-40B4-BE49-F238E27FC236}">
              <a16:creationId xmlns:a16="http://schemas.microsoft.com/office/drawing/2014/main" id="{910818F9-82F3-47E1-B368-B92593E04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958" y="2743200"/>
          <a:ext cx="819865" cy="798538"/>
        </a:xfrm>
        <a:prstGeom prst="rect">
          <a:avLst/>
        </a:prstGeom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16000"/>
            </a:prst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25</xdr:row>
      <xdr:rowOff>76201</xdr:rowOff>
    </xdr:from>
    <xdr:to>
      <xdr:col>5</xdr:col>
      <xdr:colOff>190500</xdr:colOff>
      <xdr:row>35</xdr:row>
      <xdr:rowOff>84951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B2CBE75-1632-423D-AB63-363C7DB79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4838701"/>
          <a:ext cx="4619625" cy="162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16</xdr:row>
      <xdr:rowOff>28575</xdr:rowOff>
    </xdr:from>
    <xdr:to>
      <xdr:col>5</xdr:col>
      <xdr:colOff>285783</xdr:colOff>
      <xdr:row>17</xdr:row>
      <xdr:rowOff>47654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90AB3E7-EADA-4095-BC2F-39B931AFE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0075" y="3495675"/>
          <a:ext cx="238158" cy="209579"/>
        </a:xfrm>
        <a:prstGeom prst="rect">
          <a:avLst/>
        </a:prstGeom>
      </xdr:spPr>
    </xdr:pic>
    <xdr:clientData/>
  </xdr:twoCellAnchor>
  <xdr:twoCellAnchor editAs="oneCell">
    <xdr:from>
      <xdr:col>4</xdr:col>
      <xdr:colOff>781050</xdr:colOff>
      <xdr:row>16</xdr:row>
      <xdr:rowOff>19050</xdr:rowOff>
    </xdr:from>
    <xdr:to>
      <xdr:col>4</xdr:col>
      <xdr:colOff>1019208</xdr:colOff>
      <xdr:row>17</xdr:row>
      <xdr:rowOff>47656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E329A34-1C9A-4186-9A0A-3F38E54CD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4800" y="3486150"/>
          <a:ext cx="238158" cy="21910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B1:H11"/>
  <sheetViews>
    <sheetView showGridLines="0" zoomScaleNormal="100" workbookViewId="0">
      <selection activeCell="K14" sqref="K14"/>
    </sheetView>
  </sheetViews>
  <sheetFormatPr baseColWidth="10" defaultRowHeight="12.45" x14ac:dyDescent="0.3"/>
  <cols>
    <col min="1" max="1" width="5.69140625" customWidth="1"/>
    <col min="2" max="2" width="16" customWidth="1"/>
    <col min="4" max="4" width="6.84375" customWidth="1"/>
    <col min="8" max="8" width="12.15234375" customWidth="1"/>
  </cols>
  <sheetData>
    <row r="1" spans="2:8" ht="79.400000000000006" customHeight="1" x14ac:dyDescent="0.7">
      <c r="B1" s="2" t="s">
        <v>181</v>
      </c>
      <c r="H1" s="3" t="s">
        <v>180</v>
      </c>
    </row>
    <row r="2" spans="2:8" ht="13.75" customHeight="1" thickBot="1" x14ac:dyDescent="0.35"/>
    <row r="3" spans="2:8" ht="13.3" thickTop="1" x14ac:dyDescent="0.35">
      <c r="B3" s="54"/>
      <c r="C3" s="55"/>
      <c r="D3" s="55"/>
      <c r="E3" s="55"/>
      <c r="F3" s="55"/>
      <c r="G3" s="55"/>
      <c r="H3" s="56"/>
    </row>
    <row r="4" spans="2:8" ht="12.9" x14ac:dyDescent="0.35">
      <c r="B4" s="57"/>
      <c r="C4" s="52"/>
      <c r="D4" s="52"/>
      <c r="E4" s="52"/>
      <c r="F4" s="52"/>
      <c r="G4" s="52"/>
      <c r="H4" s="58"/>
    </row>
    <row r="5" spans="2:8" ht="15.9" x14ac:dyDescent="0.45">
      <c r="B5" s="111" t="s">
        <v>227</v>
      </c>
      <c r="C5" s="52"/>
      <c r="D5" s="52"/>
      <c r="E5" s="52"/>
      <c r="F5" s="52"/>
      <c r="G5" s="52"/>
      <c r="H5" s="58"/>
    </row>
    <row r="6" spans="2:8" ht="15.9" x14ac:dyDescent="0.45">
      <c r="B6" s="60" t="s">
        <v>381</v>
      </c>
      <c r="C6" s="51"/>
      <c r="D6" s="51"/>
      <c r="E6" s="51"/>
      <c r="F6" s="51"/>
      <c r="G6" s="51"/>
      <c r="H6" s="58"/>
    </row>
    <row r="7" spans="2:8" ht="15.9" x14ac:dyDescent="0.45">
      <c r="B7" s="59"/>
      <c r="C7" s="52"/>
      <c r="D7" s="52"/>
      <c r="E7" s="52"/>
      <c r="F7" s="52"/>
      <c r="G7" s="52"/>
      <c r="H7" s="58"/>
    </row>
    <row r="8" spans="2:8" ht="15.9" x14ac:dyDescent="0.45">
      <c r="B8" s="111" t="s">
        <v>372</v>
      </c>
      <c r="C8" s="52"/>
      <c r="D8" s="52"/>
      <c r="E8" s="52"/>
      <c r="F8" s="52"/>
      <c r="G8" s="52"/>
      <c r="H8" s="58"/>
    </row>
    <row r="9" spans="2:8" ht="18.45" x14ac:dyDescent="0.5">
      <c r="B9" s="188" t="s">
        <v>373</v>
      </c>
      <c r="C9" s="52"/>
      <c r="D9" s="53"/>
      <c r="E9" s="52"/>
      <c r="F9" s="52"/>
      <c r="G9" s="52"/>
      <c r="H9" s="58"/>
    </row>
    <row r="10" spans="2:8" ht="13.3" thickBot="1" x14ac:dyDescent="0.4">
      <c r="B10" s="61"/>
      <c r="C10" s="62"/>
      <c r="D10" s="62"/>
      <c r="E10" s="62"/>
      <c r="F10" s="62"/>
      <c r="G10" s="62"/>
      <c r="H10" s="63"/>
    </row>
    <row r="11" spans="2:8" ht="12.9" thickTop="1" x14ac:dyDescent="0.3"/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tabColor rgb="FFFFFF99"/>
  </sheetPr>
  <dimension ref="A1:H25"/>
  <sheetViews>
    <sheetView showGridLines="0" workbookViewId="0">
      <selection activeCell="G37" sqref="G37"/>
    </sheetView>
  </sheetViews>
  <sheetFormatPr baseColWidth="10" defaultRowHeight="12.45" x14ac:dyDescent="0.3"/>
  <cols>
    <col min="2" max="2" width="9.84375" bestFit="1" customWidth="1"/>
    <col min="3" max="3" width="13.3828125" bestFit="1" customWidth="1"/>
    <col min="4" max="4" width="10.3828125" bestFit="1" customWidth="1"/>
    <col min="5" max="5" width="23" bestFit="1" customWidth="1"/>
    <col min="6" max="6" width="8.69140625" style="6" customWidth="1"/>
    <col min="7" max="7" width="15.3828125" bestFit="1" customWidth="1"/>
    <col min="8" max="8" width="5" bestFit="1" customWidth="1"/>
  </cols>
  <sheetData>
    <row r="1" spans="1:8" ht="14.6" x14ac:dyDescent="0.4">
      <c r="A1" s="149" t="s">
        <v>327</v>
      </c>
      <c r="B1" s="149" t="s">
        <v>182</v>
      </c>
      <c r="C1" s="149" t="s">
        <v>16</v>
      </c>
      <c r="D1" s="150" t="s">
        <v>244</v>
      </c>
      <c r="E1" s="149" t="s">
        <v>247</v>
      </c>
      <c r="F1" s="151" t="s">
        <v>330</v>
      </c>
      <c r="G1" s="149" t="s">
        <v>248</v>
      </c>
      <c r="H1" s="149" t="s">
        <v>249</v>
      </c>
    </row>
    <row r="2" spans="1:8" ht="14.6" x14ac:dyDescent="0.4">
      <c r="A2" s="96"/>
      <c r="B2" s="97" t="s">
        <v>250</v>
      </c>
      <c r="C2" s="97" t="s">
        <v>251</v>
      </c>
      <c r="D2" s="98" t="s">
        <v>245</v>
      </c>
      <c r="E2" s="97" t="s">
        <v>252</v>
      </c>
      <c r="F2" s="99">
        <v>95189</v>
      </c>
      <c r="G2" s="97" t="s">
        <v>253</v>
      </c>
      <c r="H2" s="97" t="s">
        <v>329</v>
      </c>
    </row>
    <row r="3" spans="1:8" ht="14.6" x14ac:dyDescent="0.4">
      <c r="A3" s="96"/>
      <c r="B3" s="97" t="s">
        <v>254</v>
      </c>
      <c r="C3" s="97" t="s">
        <v>255</v>
      </c>
      <c r="D3" s="98" t="s">
        <v>245</v>
      </c>
      <c r="E3" s="97" t="s">
        <v>256</v>
      </c>
      <c r="F3" s="99">
        <v>10439</v>
      </c>
      <c r="G3" s="97" t="s">
        <v>257</v>
      </c>
      <c r="H3" s="97" t="s">
        <v>329</v>
      </c>
    </row>
    <row r="4" spans="1:8" ht="14.6" x14ac:dyDescent="0.4">
      <c r="A4" s="96"/>
      <c r="B4" s="97" t="s">
        <v>258</v>
      </c>
      <c r="C4" s="97" t="s">
        <v>259</v>
      </c>
      <c r="D4" s="98" t="s">
        <v>245</v>
      </c>
      <c r="E4" s="97" t="s">
        <v>260</v>
      </c>
      <c r="F4" s="99">
        <v>51702</v>
      </c>
      <c r="G4" s="97" t="s">
        <v>261</v>
      </c>
      <c r="H4" s="97" t="s">
        <v>329</v>
      </c>
    </row>
    <row r="5" spans="1:8" ht="14.6" x14ac:dyDescent="0.4">
      <c r="A5" s="96"/>
      <c r="B5" s="97" t="s">
        <v>262</v>
      </c>
      <c r="C5" s="97" t="s">
        <v>263</v>
      </c>
      <c r="D5" s="98" t="s">
        <v>245</v>
      </c>
      <c r="E5" s="97" t="s">
        <v>264</v>
      </c>
      <c r="F5" s="99">
        <v>39326</v>
      </c>
      <c r="G5" s="97" t="s">
        <v>265</v>
      </c>
      <c r="H5" s="97" t="s">
        <v>329</v>
      </c>
    </row>
    <row r="6" spans="1:8" ht="14.6" x14ac:dyDescent="0.4">
      <c r="A6" s="96"/>
      <c r="B6" s="97" t="s">
        <v>328</v>
      </c>
      <c r="C6" s="97" t="s">
        <v>266</v>
      </c>
      <c r="D6" s="98" t="s">
        <v>246</v>
      </c>
      <c r="E6" s="97" t="s">
        <v>267</v>
      </c>
      <c r="F6" s="99">
        <v>15890</v>
      </c>
      <c r="G6" s="97" t="s">
        <v>268</v>
      </c>
      <c r="H6" s="97" t="s">
        <v>329</v>
      </c>
    </row>
    <row r="7" spans="1:8" ht="14.6" x14ac:dyDescent="0.4">
      <c r="A7" s="96"/>
      <c r="B7" s="97" t="s">
        <v>269</v>
      </c>
      <c r="C7" s="97" t="s">
        <v>270</v>
      </c>
      <c r="D7" s="98" t="s">
        <v>245</v>
      </c>
      <c r="E7" s="97" t="s">
        <v>271</v>
      </c>
      <c r="F7" s="99">
        <v>52379</v>
      </c>
      <c r="G7" s="97" t="s">
        <v>272</v>
      </c>
      <c r="H7" s="97" t="s">
        <v>329</v>
      </c>
    </row>
    <row r="8" spans="1:8" ht="14.6" x14ac:dyDescent="0.4">
      <c r="A8" s="96"/>
      <c r="B8" s="97" t="s">
        <v>306</v>
      </c>
      <c r="C8" s="97" t="s">
        <v>273</v>
      </c>
      <c r="D8" s="98" t="s">
        <v>246</v>
      </c>
      <c r="E8" s="97" t="s">
        <v>274</v>
      </c>
      <c r="F8" s="99">
        <v>4849</v>
      </c>
      <c r="G8" s="97" t="s">
        <v>275</v>
      </c>
      <c r="H8" s="97" t="s">
        <v>329</v>
      </c>
    </row>
    <row r="9" spans="1:8" ht="14.6" x14ac:dyDescent="0.4">
      <c r="A9" s="96"/>
      <c r="B9" s="97" t="s">
        <v>276</v>
      </c>
      <c r="C9" s="97" t="s">
        <v>277</v>
      </c>
      <c r="D9" s="98" t="s">
        <v>245</v>
      </c>
      <c r="E9" s="97" t="s">
        <v>326</v>
      </c>
      <c r="F9" s="99">
        <v>23617</v>
      </c>
      <c r="G9" s="97" t="s">
        <v>278</v>
      </c>
      <c r="H9" s="97" t="s">
        <v>329</v>
      </c>
    </row>
    <row r="10" spans="1:8" ht="14.6" x14ac:dyDescent="0.4">
      <c r="A10" s="96"/>
      <c r="B10" s="97" t="s">
        <v>279</v>
      </c>
      <c r="C10" s="97" t="s">
        <v>280</v>
      </c>
      <c r="D10" s="98" t="s">
        <v>245</v>
      </c>
      <c r="E10" s="97" t="s">
        <v>281</v>
      </c>
      <c r="F10" s="99">
        <v>1774</v>
      </c>
      <c r="G10" s="97" t="s">
        <v>282</v>
      </c>
      <c r="H10" s="97" t="s">
        <v>329</v>
      </c>
    </row>
    <row r="11" spans="1:8" ht="14.6" x14ac:dyDescent="0.4">
      <c r="A11" s="96"/>
      <c r="B11" s="97" t="s">
        <v>283</v>
      </c>
      <c r="C11" s="97" t="s">
        <v>284</v>
      </c>
      <c r="D11" s="98" t="s">
        <v>245</v>
      </c>
      <c r="E11" s="97" t="s">
        <v>285</v>
      </c>
      <c r="F11" s="99">
        <v>74420</v>
      </c>
      <c r="G11" s="97" t="s">
        <v>286</v>
      </c>
      <c r="H11" s="97" t="s">
        <v>329</v>
      </c>
    </row>
    <row r="12" spans="1:8" ht="14.6" x14ac:dyDescent="0.4">
      <c r="A12" s="96"/>
      <c r="B12" s="97" t="s">
        <v>287</v>
      </c>
      <c r="C12" s="97" t="s">
        <v>288</v>
      </c>
      <c r="D12" s="98" t="s">
        <v>245</v>
      </c>
      <c r="E12" s="97" t="s">
        <v>289</v>
      </c>
      <c r="F12" s="99">
        <v>45896</v>
      </c>
      <c r="G12" s="97" t="s">
        <v>290</v>
      </c>
      <c r="H12" s="97" t="s">
        <v>329</v>
      </c>
    </row>
    <row r="13" spans="1:8" ht="14.6" x14ac:dyDescent="0.4">
      <c r="A13" s="96"/>
      <c r="B13" s="97" t="s">
        <v>291</v>
      </c>
      <c r="C13" s="97" t="s">
        <v>292</v>
      </c>
      <c r="D13" s="98" t="s">
        <v>245</v>
      </c>
      <c r="E13" s="97" t="s">
        <v>293</v>
      </c>
      <c r="F13" s="99">
        <v>35606</v>
      </c>
      <c r="G13" s="97" t="s">
        <v>294</v>
      </c>
      <c r="H13" s="97" t="s">
        <v>329</v>
      </c>
    </row>
    <row r="14" spans="1:8" ht="14.6" x14ac:dyDescent="0.4">
      <c r="A14" s="96"/>
      <c r="B14" s="97" t="s">
        <v>295</v>
      </c>
      <c r="C14" s="97" t="s">
        <v>296</v>
      </c>
      <c r="D14" s="98" t="s">
        <v>245</v>
      </c>
      <c r="E14" s="97" t="s">
        <v>297</v>
      </c>
      <c r="F14" s="99">
        <v>88471</v>
      </c>
      <c r="G14" s="97" t="s">
        <v>298</v>
      </c>
      <c r="H14" s="97" t="s">
        <v>329</v>
      </c>
    </row>
    <row r="15" spans="1:8" ht="14.6" x14ac:dyDescent="0.4">
      <c r="A15" s="96"/>
      <c r="B15" s="97" t="s">
        <v>299</v>
      </c>
      <c r="C15" s="97" t="s">
        <v>300</v>
      </c>
      <c r="D15" s="98" t="s">
        <v>246</v>
      </c>
      <c r="E15" s="97" t="s">
        <v>301</v>
      </c>
      <c r="F15" s="99">
        <v>8058</v>
      </c>
      <c r="G15" s="97" t="s">
        <v>302</v>
      </c>
      <c r="H15" s="97" t="s">
        <v>329</v>
      </c>
    </row>
    <row r="16" spans="1:8" ht="14.6" x14ac:dyDescent="0.4">
      <c r="A16" s="96"/>
      <c r="B16" s="97" t="s">
        <v>303</v>
      </c>
      <c r="C16" s="97" t="s">
        <v>304</v>
      </c>
      <c r="D16" s="98" t="s">
        <v>245</v>
      </c>
      <c r="E16" s="97" t="s">
        <v>331</v>
      </c>
      <c r="F16" s="99">
        <v>51262</v>
      </c>
      <c r="G16" s="97" t="s">
        <v>305</v>
      </c>
      <c r="H16" s="97" t="s">
        <v>329</v>
      </c>
    </row>
    <row r="17" spans="1:8" ht="14.6" x14ac:dyDescent="0.4">
      <c r="A17" s="96"/>
      <c r="B17" s="97" t="s">
        <v>306</v>
      </c>
      <c r="C17" s="97" t="s">
        <v>325</v>
      </c>
      <c r="D17" s="98" t="s">
        <v>246</v>
      </c>
      <c r="E17" s="97" t="s">
        <v>307</v>
      </c>
      <c r="F17" s="99">
        <v>57627</v>
      </c>
      <c r="G17" s="97" t="s">
        <v>308</v>
      </c>
      <c r="H17" s="97" t="s">
        <v>329</v>
      </c>
    </row>
    <row r="18" spans="1:8" ht="14.6" x14ac:dyDescent="0.4">
      <c r="A18" s="96"/>
      <c r="B18" s="97" t="s">
        <v>309</v>
      </c>
      <c r="C18" s="97" t="s">
        <v>310</v>
      </c>
      <c r="D18" s="98" t="s">
        <v>245</v>
      </c>
      <c r="E18" s="97" t="s">
        <v>311</v>
      </c>
      <c r="F18" s="99">
        <v>30855</v>
      </c>
      <c r="G18" s="97" t="s">
        <v>312</v>
      </c>
      <c r="H18" s="97" t="s">
        <v>329</v>
      </c>
    </row>
    <row r="19" spans="1:8" ht="14.6" x14ac:dyDescent="0.4">
      <c r="A19" s="96"/>
      <c r="B19" s="97" t="s">
        <v>313</v>
      </c>
      <c r="C19" s="97" t="s">
        <v>314</v>
      </c>
      <c r="D19" s="98" t="s">
        <v>246</v>
      </c>
      <c r="E19" s="97" t="s">
        <v>315</v>
      </c>
      <c r="F19" s="99">
        <v>21039</v>
      </c>
      <c r="G19" s="97" t="s">
        <v>316</v>
      </c>
      <c r="H19" s="97" t="s">
        <v>329</v>
      </c>
    </row>
    <row r="20" spans="1:8" ht="14.6" x14ac:dyDescent="0.4">
      <c r="A20" s="96"/>
      <c r="B20" s="97" t="s">
        <v>317</v>
      </c>
      <c r="C20" s="97" t="s">
        <v>318</v>
      </c>
      <c r="D20" s="98" t="s">
        <v>245</v>
      </c>
      <c r="E20" s="97" t="s">
        <v>319</v>
      </c>
      <c r="F20" s="99">
        <v>83259</v>
      </c>
      <c r="G20" s="97" t="s">
        <v>320</v>
      </c>
      <c r="H20" s="97" t="s">
        <v>329</v>
      </c>
    </row>
    <row r="21" spans="1:8" ht="14.6" x14ac:dyDescent="0.4">
      <c r="A21" s="96"/>
      <c r="B21" s="97" t="s">
        <v>321</v>
      </c>
      <c r="C21" s="97" t="s">
        <v>322</v>
      </c>
      <c r="D21" s="98" t="s">
        <v>245</v>
      </c>
      <c r="E21" s="97" t="s">
        <v>323</v>
      </c>
      <c r="F21" s="99">
        <v>55268</v>
      </c>
      <c r="G21" s="97" t="s">
        <v>324</v>
      </c>
      <c r="H21" s="97" t="s">
        <v>329</v>
      </c>
    </row>
    <row r="22" spans="1:8" ht="14.6" x14ac:dyDescent="0.4">
      <c r="A22" s="66"/>
      <c r="B22" s="66"/>
      <c r="C22" s="66"/>
      <c r="D22" s="66"/>
      <c r="E22" s="66"/>
      <c r="F22" s="100"/>
      <c r="G22" s="66"/>
      <c r="H22" s="66"/>
    </row>
    <row r="23" spans="1:8" ht="14.6" x14ac:dyDescent="0.4">
      <c r="A23" s="101"/>
      <c r="B23" s="102"/>
      <c r="C23" s="103"/>
      <c r="D23" s="102"/>
      <c r="E23" s="102"/>
      <c r="F23" s="102"/>
      <c r="G23" s="102"/>
      <c r="H23" s="104"/>
    </row>
    <row r="24" spans="1:8" ht="14.6" x14ac:dyDescent="0.4">
      <c r="A24" s="105" t="s">
        <v>349</v>
      </c>
      <c r="B24" s="106"/>
      <c r="C24" s="106"/>
      <c r="D24" s="106"/>
      <c r="E24" s="106"/>
      <c r="F24" s="106"/>
      <c r="G24" s="106"/>
      <c r="H24" s="107"/>
    </row>
    <row r="25" spans="1:8" ht="14.6" x14ac:dyDescent="0.4">
      <c r="A25" s="108"/>
      <c r="B25" s="109"/>
      <c r="C25" s="109"/>
      <c r="D25" s="109"/>
      <c r="E25" s="109"/>
      <c r="F25" s="109"/>
      <c r="G25" s="109"/>
      <c r="H25" s="110"/>
    </row>
  </sheetData>
  <phoneticPr fontId="0" type="noConversion"/>
  <conditionalFormatting sqref="A2:A21">
    <cfRule type="cellIs" dxfId="19" priority="1" operator="equal">
      <formula>IF(D2="m", "Herr","Frau")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2816-0EC8-4D75-8856-E89A10D28F27}">
  <sheetPr>
    <tabColor rgb="FFFFFF99"/>
  </sheetPr>
  <dimension ref="A2:G18"/>
  <sheetViews>
    <sheetView workbookViewId="0">
      <selection activeCell="G17" sqref="G17"/>
    </sheetView>
  </sheetViews>
  <sheetFormatPr baseColWidth="10" defaultColWidth="11.3828125" defaultRowHeight="12.9" x14ac:dyDescent="0.35"/>
  <cols>
    <col min="1" max="1" width="15.3046875" style="24" customWidth="1"/>
    <col min="2" max="2" width="11.84375" style="24" bestFit="1" customWidth="1"/>
    <col min="3" max="4" width="11.3828125" style="24"/>
    <col min="5" max="5" width="15.3828125" style="24" customWidth="1"/>
    <col min="6" max="16384" width="11.3828125" style="24"/>
  </cols>
  <sheetData>
    <row r="2" spans="1:7" ht="26.15" x14ac:dyDescent="0.7">
      <c r="A2" s="231" t="s">
        <v>382</v>
      </c>
      <c r="B2" s="231"/>
      <c r="C2" s="231"/>
      <c r="D2" s="231"/>
      <c r="E2" s="231"/>
    </row>
    <row r="3" spans="1:7" ht="38.25" customHeight="1" thickBot="1" x14ac:dyDescent="0.45">
      <c r="A3" s="203" t="s">
        <v>16</v>
      </c>
      <c r="B3" s="204" t="s">
        <v>220</v>
      </c>
      <c r="C3" s="204" t="s">
        <v>383</v>
      </c>
      <c r="D3" s="204" t="s">
        <v>384</v>
      </c>
      <c r="E3" s="205" t="s">
        <v>385</v>
      </c>
      <c r="F3" s="26"/>
      <c r="G3" s="26"/>
    </row>
    <row r="4" spans="1:7" ht="15" thickTop="1" x14ac:dyDescent="0.4">
      <c r="A4" s="146" t="s">
        <v>221</v>
      </c>
      <c r="B4" s="206">
        <v>12458</v>
      </c>
      <c r="C4" s="207"/>
      <c r="D4" s="208"/>
      <c r="E4" s="208"/>
      <c r="F4" s="26"/>
      <c r="G4" s="26"/>
    </row>
    <row r="5" spans="1:7" ht="14.6" x14ac:dyDescent="0.4">
      <c r="A5" s="146" t="s">
        <v>222</v>
      </c>
      <c r="B5" s="206">
        <v>3455</v>
      </c>
      <c r="C5" s="207"/>
      <c r="D5" s="208"/>
      <c r="E5" s="208"/>
      <c r="F5" s="26"/>
      <c r="G5" s="26"/>
    </row>
    <row r="6" spans="1:7" ht="14.6" x14ac:dyDescent="0.4">
      <c r="A6" s="146" t="s">
        <v>223</v>
      </c>
      <c r="B6" s="206">
        <v>18346</v>
      </c>
      <c r="C6" s="207"/>
      <c r="D6" s="208"/>
      <c r="E6" s="208"/>
      <c r="F6" s="26"/>
      <c r="G6" s="26"/>
    </row>
    <row r="7" spans="1:7" ht="14.6" x14ac:dyDescent="0.4">
      <c r="A7" s="146" t="s">
        <v>224</v>
      </c>
      <c r="B7" s="206">
        <v>2580</v>
      </c>
      <c r="C7" s="207"/>
      <c r="D7" s="208"/>
      <c r="E7" s="208"/>
      <c r="F7" s="26"/>
      <c r="G7" s="26"/>
    </row>
    <row r="8" spans="1:7" ht="14.6" x14ac:dyDescent="0.4">
      <c r="A8" s="146" t="s">
        <v>225</v>
      </c>
      <c r="B8" s="206">
        <v>3145</v>
      </c>
      <c r="C8" s="207"/>
      <c r="D8" s="208"/>
      <c r="E8" s="208"/>
      <c r="F8" s="26"/>
      <c r="G8" s="26"/>
    </row>
    <row r="9" spans="1:7" ht="14.6" x14ac:dyDescent="0.4">
      <c r="A9" s="146" t="s">
        <v>226</v>
      </c>
      <c r="B9" s="206">
        <v>28356</v>
      </c>
      <c r="C9" s="207"/>
      <c r="D9" s="208"/>
      <c r="E9" s="208"/>
      <c r="F9" s="26"/>
      <c r="G9" s="26"/>
    </row>
    <row r="10" spans="1:7" ht="14.6" x14ac:dyDescent="0.4">
      <c r="A10" s="26"/>
      <c r="B10" s="26"/>
      <c r="C10" s="26"/>
      <c r="D10" s="26"/>
      <c r="E10" s="26"/>
      <c r="F10" s="26"/>
      <c r="G10" s="26"/>
    </row>
    <row r="11" spans="1:7" ht="14.6" x14ac:dyDescent="0.4">
      <c r="A11" s="26"/>
      <c r="B11" s="26"/>
      <c r="C11" s="26"/>
      <c r="D11" s="26"/>
      <c r="E11" s="26"/>
      <c r="F11" s="26"/>
      <c r="G11" s="26"/>
    </row>
    <row r="12" spans="1:7" ht="14.6" x14ac:dyDescent="0.4">
      <c r="A12" s="26"/>
      <c r="B12" s="26"/>
      <c r="C12" s="26"/>
      <c r="D12" s="26"/>
      <c r="E12" s="26"/>
      <c r="F12" s="26"/>
      <c r="G12" s="26"/>
    </row>
    <row r="13" spans="1:7" ht="14.6" x14ac:dyDescent="0.4">
      <c r="A13" s="209"/>
      <c r="B13" s="210"/>
      <c r="C13" s="211"/>
      <c r="D13" s="210"/>
      <c r="E13" s="210"/>
      <c r="F13" s="210"/>
      <c r="G13" s="212"/>
    </row>
    <row r="14" spans="1:7" ht="14.6" x14ac:dyDescent="0.4">
      <c r="A14" s="213" t="s">
        <v>386</v>
      </c>
      <c r="B14" s="214"/>
      <c r="C14" s="214"/>
      <c r="D14" s="214"/>
      <c r="E14" s="214"/>
      <c r="F14" s="214"/>
      <c r="G14" s="215"/>
    </row>
    <row r="15" spans="1:7" ht="14.6" x14ac:dyDescent="0.4">
      <c r="A15" s="213" t="s">
        <v>387</v>
      </c>
      <c r="B15" s="214"/>
      <c r="C15" s="214"/>
      <c r="D15" s="214"/>
      <c r="E15" s="214"/>
      <c r="F15" s="214"/>
      <c r="G15" s="215"/>
    </row>
    <row r="16" spans="1:7" ht="14.6" x14ac:dyDescent="0.4">
      <c r="A16" s="216"/>
      <c r="B16" s="214"/>
      <c r="C16" s="214"/>
      <c r="D16" s="214"/>
      <c r="E16" s="214"/>
      <c r="F16" s="214"/>
      <c r="G16" s="215"/>
    </row>
    <row r="17" spans="1:7" ht="14.6" x14ac:dyDescent="0.4">
      <c r="A17" s="213" t="s">
        <v>388</v>
      </c>
      <c r="B17" s="214"/>
      <c r="C17" s="214"/>
      <c r="D17" s="214"/>
      <c r="E17" s="214"/>
      <c r="F17" s="214"/>
      <c r="G17" s="215"/>
    </row>
    <row r="18" spans="1:7" ht="14.6" x14ac:dyDescent="0.4">
      <c r="A18" s="217"/>
      <c r="B18" s="218"/>
      <c r="C18" s="218"/>
      <c r="D18" s="218"/>
      <c r="E18" s="218"/>
      <c r="F18" s="218"/>
      <c r="G18" s="219"/>
    </row>
  </sheetData>
  <mergeCells count="1">
    <mergeCell ref="A2:E2"/>
  </mergeCells>
  <conditionalFormatting sqref="C4:C9">
    <cfRule type="cellIs" dxfId="18" priority="1" stopIfTrue="1" operator="equal">
      <formula>IF(B4&gt;10000,3%,2.25%)</formula>
    </cfRule>
  </conditionalFormatting>
  <conditionalFormatting sqref="D4:D9">
    <cfRule type="cellIs" dxfId="17" priority="3" stopIfTrue="1" operator="equal">
      <formula>IF(B4&gt;10000,B4*3%,B4*2.25%)</formula>
    </cfRule>
  </conditionalFormatting>
  <conditionalFormatting sqref="E4:E9">
    <cfRule type="cellIs" dxfId="16" priority="2" stopIfTrue="1" operator="equal">
      <formula>B4+D4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tabColor rgb="FFC00000"/>
  </sheetPr>
  <dimension ref="B1:H29"/>
  <sheetViews>
    <sheetView workbookViewId="0">
      <selection activeCell="K23" sqref="K23"/>
    </sheetView>
  </sheetViews>
  <sheetFormatPr baseColWidth="10" defaultRowHeight="12.45" x14ac:dyDescent="0.3"/>
  <cols>
    <col min="1" max="1" width="3.3046875" customWidth="1"/>
    <col min="2" max="2" width="9.3828125" customWidth="1"/>
    <col min="3" max="3" width="16.53515625" customWidth="1"/>
    <col min="4" max="4" width="25.53515625" customWidth="1"/>
    <col min="5" max="5" width="3" customWidth="1"/>
    <col min="6" max="6" width="16.3828125" customWidth="1"/>
    <col min="8" max="8" width="6" customWidth="1"/>
    <col min="9" max="9" width="5.69140625" customWidth="1"/>
  </cols>
  <sheetData>
    <row r="1" spans="2:8" ht="12.9" thickBot="1" x14ac:dyDescent="0.35"/>
    <row r="2" spans="2:8" ht="12.9" thickTop="1" x14ac:dyDescent="0.3">
      <c r="B2" s="10"/>
      <c r="C2" s="11"/>
      <c r="D2" s="11"/>
      <c r="E2" s="11"/>
      <c r="F2" s="11"/>
      <c r="G2" s="11"/>
      <c r="H2" s="12"/>
    </row>
    <row r="3" spans="2:8" ht="19.75" x14ac:dyDescent="0.45">
      <c r="B3" s="13"/>
      <c r="C3" s="21" t="s">
        <v>338</v>
      </c>
      <c r="H3" s="15"/>
    </row>
    <row r="4" spans="2:8" x14ac:dyDescent="0.3">
      <c r="B4" s="13"/>
      <c r="H4" s="15"/>
    </row>
    <row r="5" spans="2:8" ht="12.9" thickBot="1" x14ac:dyDescent="0.35">
      <c r="B5" s="13"/>
      <c r="C5" s="4" t="s">
        <v>250</v>
      </c>
      <c r="F5" s="5" t="s">
        <v>16</v>
      </c>
      <c r="G5" s="5" t="s">
        <v>220</v>
      </c>
      <c r="H5" s="15"/>
    </row>
    <row r="6" spans="2:8" ht="12.9" thickTop="1" x14ac:dyDescent="0.3">
      <c r="B6" s="13"/>
      <c r="C6" s="4" t="s">
        <v>254</v>
      </c>
      <c r="F6" t="s">
        <v>221</v>
      </c>
      <c r="G6" s="16">
        <v>12458</v>
      </c>
      <c r="H6" s="15"/>
    </row>
    <row r="7" spans="2:8" x14ac:dyDescent="0.3">
      <c r="B7" s="13"/>
      <c r="C7" s="4" t="s">
        <v>258</v>
      </c>
      <c r="F7" t="s">
        <v>222</v>
      </c>
      <c r="G7" s="16">
        <v>3455</v>
      </c>
      <c r="H7" s="15"/>
    </row>
    <row r="8" spans="2:8" x14ac:dyDescent="0.3">
      <c r="B8" s="13"/>
      <c r="C8" s="4" t="s">
        <v>262</v>
      </c>
      <c r="F8" t="s">
        <v>223</v>
      </c>
      <c r="G8" s="16">
        <v>18346</v>
      </c>
      <c r="H8" s="15"/>
    </row>
    <row r="9" spans="2:8" x14ac:dyDescent="0.3">
      <c r="B9" s="13"/>
      <c r="C9" s="4" t="s">
        <v>328</v>
      </c>
      <c r="F9" t="s">
        <v>224</v>
      </c>
      <c r="G9" s="16">
        <v>2580</v>
      </c>
      <c r="H9" s="15"/>
    </row>
    <row r="10" spans="2:8" x14ac:dyDescent="0.3">
      <c r="B10" s="13"/>
      <c r="C10" s="4" t="s">
        <v>269</v>
      </c>
      <c r="F10" t="s">
        <v>225</v>
      </c>
      <c r="G10" s="16">
        <v>3145</v>
      </c>
      <c r="H10" s="15"/>
    </row>
    <row r="11" spans="2:8" ht="12.9" thickBot="1" x14ac:dyDescent="0.35">
      <c r="B11" s="13"/>
      <c r="C11" s="4" t="s">
        <v>306</v>
      </c>
      <c r="F11" s="8" t="s">
        <v>226</v>
      </c>
      <c r="G11" s="9">
        <v>28356</v>
      </c>
      <c r="H11" s="15"/>
    </row>
    <row r="12" spans="2:8" ht="12.9" thickTop="1" x14ac:dyDescent="0.3">
      <c r="B12" s="13"/>
      <c r="C12" s="4" t="s">
        <v>276</v>
      </c>
      <c r="H12" s="15"/>
    </row>
    <row r="13" spans="2:8" x14ac:dyDescent="0.3">
      <c r="B13" s="13"/>
      <c r="C13" s="4" t="s">
        <v>279</v>
      </c>
      <c r="F13" s="14" t="s">
        <v>337</v>
      </c>
      <c r="G13" s="22" t="e">
        <f ca="1">grösstes(G6:G11)</f>
        <v>#NAME?</v>
      </c>
      <c r="H13" s="15"/>
    </row>
    <row r="14" spans="2:8" x14ac:dyDescent="0.3">
      <c r="B14" s="13"/>
      <c r="C14" s="4" t="s">
        <v>283</v>
      </c>
      <c r="F14" s="14" t="s">
        <v>339</v>
      </c>
      <c r="G14" s="22" t="e">
        <f ca="1">Minimum(G6:G11)</f>
        <v>#NAME?</v>
      </c>
      <c r="H14" s="15"/>
    </row>
    <row r="15" spans="2:8" x14ac:dyDescent="0.3">
      <c r="B15" s="13"/>
      <c r="C15" s="4" t="s">
        <v>287</v>
      </c>
      <c r="F15" s="14" t="s">
        <v>340</v>
      </c>
      <c r="G15" s="22" t="e">
        <f ca="1">durchschnitt(G6:G11)</f>
        <v>#NAME?</v>
      </c>
      <c r="H15" s="15"/>
    </row>
    <row r="16" spans="2:8" x14ac:dyDescent="0.3">
      <c r="B16" s="13"/>
      <c r="C16" s="4" t="s">
        <v>291</v>
      </c>
      <c r="H16" s="15"/>
    </row>
    <row r="17" spans="2:8" x14ac:dyDescent="0.3">
      <c r="B17" s="13"/>
      <c r="C17" s="4" t="s">
        <v>295</v>
      </c>
      <c r="H17" s="15"/>
    </row>
    <row r="18" spans="2:8" x14ac:dyDescent="0.3">
      <c r="B18" s="13"/>
      <c r="C18" s="4" t="s">
        <v>299</v>
      </c>
      <c r="H18" s="15"/>
    </row>
    <row r="19" spans="2:8" x14ac:dyDescent="0.3">
      <c r="B19" s="13"/>
      <c r="C19" s="4" t="s">
        <v>303</v>
      </c>
      <c r="H19" s="15"/>
    </row>
    <row r="20" spans="2:8" x14ac:dyDescent="0.3">
      <c r="B20" s="13"/>
      <c r="C20" s="4" t="s">
        <v>306</v>
      </c>
      <c r="H20" s="15"/>
    </row>
    <row r="21" spans="2:8" x14ac:dyDescent="0.3">
      <c r="B21" s="13"/>
      <c r="C21" s="4" t="s">
        <v>309</v>
      </c>
      <c r="H21" s="15"/>
    </row>
    <row r="22" spans="2:8" x14ac:dyDescent="0.3">
      <c r="B22" s="13"/>
      <c r="C22" s="4" t="s">
        <v>313</v>
      </c>
      <c r="H22" s="15"/>
    </row>
    <row r="23" spans="2:8" x14ac:dyDescent="0.3">
      <c r="B23" s="13"/>
      <c r="C23" s="4" t="s">
        <v>317</v>
      </c>
      <c r="H23" s="15"/>
    </row>
    <row r="24" spans="2:8" x14ac:dyDescent="0.3">
      <c r="B24" s="13"/>
      <c r="C24" s="4" t="s">
        <v>321</v>
      </c>
      <c r="H24" s="15"/>
    </row>
    <row r="25" spans="2:8" x14ac:dyDescent="0.3">
      <c r="B25" s="13"/>
      <c r="H25" s="15"/>
    </row>
    <row r="26" spans="2:8" ht="62.15" x14ac:dyDescent="0.5">
      <c r="B26" s="17" t="s">
        <v>336</v>
      </c>
      <c r="C26" s="23" t="e">
        <f ca="1">wieviele(C5:C24)</f>
        <v>#NAME?</v>
      </c>
      <c r="D26" s="112" t="s">
        <v>380</v>
      </c>
      <c r="H26" s="15"/>
    </row>
    <row r="27" spans="2:8" x14ac:dyDescent="0.3">
      <c r="B27" s="13"/>
      <c r="H27" s="15"/>
    </row>
    <row r="28" spans="2:8" ht="12.9" thickBot="1" x14ac:dyDescent="0.35">
      <c r="B28" s="18"/>
      <c r="C28" s="19"/>
      <c r="D28" s="19"/>
      <c r="E28" s="19"/>
      <c r="F28" s="19"/>
      <c r="G28" s="19"/>
      <c r="H28" s="20"/>
    </row>
    <row r="29" spans="2:8" ht="12.9" thickTop="1" x14ac:dyDescent="0.3"/>
  </sheetData>
  <conditionalFormatting sqref="C26">
    <cfRule type="cellIs" dxfId="15" priority="7" operator="equal">
      <formula>COUNTA($C$5:$C$24)</formula>
    </cfRule>
  </conditionalFormatting>
  <conditionalFormatting sqref="G13">
    <cfRule type="cellIs" dxfId="14" priority="3" operator="equal">
      <formula>MAX($G$6:$G$11)</formula>
    </cfRule>
    <cfRule type="cellIs" dxfId="13" priority="5" operator="equal">
      <formula>"max($F$5:$F$10)"</formula>
    </cfRule>
    <cfRule type="cellIs" dxfId="12" priority="6" operator="equal">
      <formula>MAX($G$6:$G$10)</formula>
    </cfRule>
  </conditionalFormatting>
  <conditionalFormatting sqref="G14">
    <cfRule type="cellIs" dxfId="11" priority="2" operator="equal">
      <formula>MIN($G$6:$G$11)</formula>
    </cfRule>
  </conditionalFormatting>
  <conditionalFormatting sqref="G15">
    <cfRule type="cellIs" dxfId="10" priority="1" operator="equal">
      <formula>AVERAGE($G$6:$G$11)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>
    <tabColor indexed="26"/>
  </sheetPr>
  <dimension ref="A1:J22"/>
  <sheetViews>
    <sheetView workbookViewId="0">
      <selection activeCell="E25" sqref="E25"/>
    </sheetView>
  </sheetViews>
  <sheetFormatPr baseColWidth="10" defaultColWidth="11" defaultRowHeight="12.9" x14ac:dyDescent="0.35"/>
  <cols>
    <col min="1" max="2" width="11" style="31"/>
    <col min="3" max="4" width="13.15234375" style="31" customWidth="1"/>
    <col min="5" max="5" width="12.84375" style="31" customWidth="1"/>
    <col min="6" max="6" width="5.15234375" style="31" customWidth="1"/>
    <col min="7" max="7" width="22.3828125" style="31" bestFit="1" customWidth="1"/>
    <col min="8" max="8" width="15" style="31" customWidth="1"/>
    <col min="9" max="9" width="34.3046875" style="116" bestFit="1" customWidth="1"/>
    <col min="10" max="16384" width="11" style="31"/>
  </cols>
  <sheetData>
    <row r="1" spans="1:10" ht="21.45" customHeight="1" x14ac:dyDescent="0.35"/>
    <row r="2" spans="1:10" ht="40.75" customHeight="1" x14ac:dyDescent="0.35"/>
    <row r="3" spans="1:10" ht="43.75" x14ac:dyDescent="0.4">
      <c r="A3" s="97" t="s">
        <v>16</v>
      </c>
      <c r="B3" s="97" t="s">
        <v>182</v>
      </c>
      <c r="C3" s="152" t="s">
        <v>183</v>
      </c>
      <c r="D3" s="97" t="s">
        <v>184</v>
      </c>
      <c r="E3" s="152" t="s">
        <v>185</v>
      </c>
      <c r="F3" s="66"/>
      <c r="G3" s="66"/>
      <c r="H3" s="66"/>
      <c r="I3" s="65"/>
      <c r="J3" s="66"/>
    </row>
    <row r="4" spans="1:10" ht="14.6" x14ac:dyDescent="0.4">
      <c r="A4" s="97" t="s">
        <v>208</v>
      </c>
      <c r="B4" s="97" t="s">
        <v>209</v>
      </c>
      <c r="C4" s="158">
        <v>143</v>
      </c>
      <c r="D4" s="153"/>
      <c r="E4" s="154"/>
      <c r="F4" s="66"/>
      <c r="G4" s="155" t="s">
        <v>359</v>
      </c>
      <c r="H4" s="153"/>
      <c r="I4" s="157" t="s">
        <v>355</v>
      </c>
      <c r="J4" s="66"/>
    </row>
    <row r="5" spans="1:10" ht="14.6" x14ac:dyDescent="0.4">
      <c r="A5" s="97" t="s">
        <v>204</v>
      </c>
      <c r="B5" s="97" t="s">
        <v>205</v>
      </c>
      <c r="C5" s="158">
        <v>82</v>
      </c>
      <c r="D5" s="153"/>
      <c r="E5" s="154"/>
      <c r="F5" s="66"/>
      <c r="G5" s="155" t="s">
        <v>188</v>
      </c>
      <c r="H5" s="153"/>
      <c r="I5" s="157" t="s">
        <v>356</v>
      </c>
      <c r="J5" s="66"/>
    </row>
    <row r="6" spans="1:10" ht="14.6" x14ac:dyDescent="0.4">
      <c r="A6" s="97" t="s">
        <v>192</v>
      </c>
      <c r="B6" s="97" t="s">
        <v>193</v>
      </c>
      <c r="C6" s="158">
        <v>136</v>
      </c>
      <c r="D6" s="153"/>
      <c r="E6" s="154"/>
      <c r="F6" s="66"/>
      <c r="G6" s="155" t="s">
        <v>191</v>
      </c>
      <c r="H6" s="156"/>
      <c r="I6" s="157" t="s">
        <v>357</v>
      </c>
      <c r="J6" s="66"/>
    </row>
    <row r="7" spans="1:10" ht="14.6" x14ac:dyDescent="0.4">
      <c r="A7" s="97" t="s">
        <v>200</v>
      </c>
      <c r="B7" s="97" t="s">
        <v>201</v>
      </c>
      <c r="C7" s="158">
        <v>103</v>
      </c>
      <c r="D7" s="153"/>
      <c r="E7" s="154"/>
      <c r="F7" s="66"/>
      <c r="G7" s="155" t="s">
        <v>217</v>
      </c>
      <c r="H7" s="153"/>
      <c r="I7" s="65"/>
      <c r="J7" s="66"/>
    </row>
    <row r="8" spans="1:10" ht="14.6" x14ac:dyDescent="0.4">
      <c r="A8" s="97" t="s">
        <v>196</v>
      </c>
      <c r="B8" s="97" t="s">
        <v>197</v>
      </c>
      <c r="C8" s="158">
        <v>25</v>
      </c>
      <c r="D8" s="153"/>
      <c r="E8" s="154"/>
      <c r="F8" s="66"/>
      <c r="G8" s="155" t="s">
        <v>216</v>
      </c>
      <c r="H8" s="153"/>
      <c r="I8" s="65"/>
      <c r="J8" s="66"/>
    </row>
    <row r="9" spans="1:10" ht="14.6" x14ac:dyDescent="0.4">
      <c r="A9" s="97" t="s">
        <v>194</v>
      </c>
      <c r="B9" s="97" t="s">
        <v>195</v>
      </c>
      <c r="C9" s="158">
        <v>142</v>
      </c>
      <c r="D9" s="153"/>
      <c r="E9" s="154"/>
      <c r="F9" s="66"/>
      <c r="G9" s="66"/>
      <c r="H9" s="66"/>
      <c r="I9" s="65"/>
      <c r="J9" s="66"/>
    </row>
    <row r="10" spans="1:10" ht="14.6" x14ac:dyDescent="0.4">
      <c r="A10" s="97" t="s">
        <v>154</v>
      </c>
      <c r="B10" s="97" t="s">
        <v>187</v>
      </c>
      <c r="C10" s="158">
        <v>120</v>
      </c>
      <c r="D10" s="153"/>
      <c r="E10" s="154"/>
      <c r="F10" s="66"/>
      <c r="G10" s="66"/>
      <c r="H10" s="66"/>
      <c r="I10" s="65"/>
      <c r="J10" s="66"/>
    </row>
    <row r="11" spans="1:10" ht="14.6" x14ac:dyDescent="0.4">
      <c r="A11" s="97" t="s">
        <v>212</v>
      </c>
      <c r="B11" s="97" t="s">
        <v>213</v>
      </c>
      <c r="C11" s="158">
        <v>102</v>
      </c>
      <c r="D11" s="153"/>
      <c r="E11" s="154"/>
      <c r="F11" s="66"/>
      <c r="G11" s="66"/>
      <c r="H11" s="66"/>
      <c r="I11" s="65"/>
      <c r="J11" s="66"/>
    </row>
    <row r="12" spans="1:10" ht="15.9" x14ac:dyDescent="0.45">
      <c r="A12" s="97" t="s">
        <v>206</v>
      </c>
      <c r="B12" s="97" t="s">
        <v>207</v>
      </c>
      <c r="C12" s="158">
        <v>152</v>
      </c>
      <c r="D12" s="153"/>
      <c r="E12" s="154"/>
      <c r="F12" s="66"/>
      <c r="G12" s="159" t="s">
        <v>218</v>
      </c>
      <c r="H12" s="160">
        <v>18.7</v>
      </c>
      <c r="I12" s="31"/>
      <c r="J12" s="66"/>
    </row>
    <row r="13" spans="1:10" ht="14.6" x14ac:dyDescent="0.4">
      <c r="A13" s="97" t="s">
        <v>210</v>
      </c>
      <c r="B13" s="97" t="s">
        <v>211</v>
      </c>
      <c r="C13" s="158">
        <v>5</v>
      </c>
      <c r="D13" s="153"/>
      <c r="E13" s="154"/>
      <c r="F13" s="66"/>
      <c r="G13" s="66"/>
      <c r="H13" s="66"/>
      <c r="I13" s="65"/>
      <c r="J13" s="66"/>
    </row>
    <row r="14" spans="1:10" ht="14.6" x14ac:dyDescent="0.4">
      <c r="A14" s="97" t="s">
        <v>202</v>
      </c>
      <c r="B14" s="97" t="s">
        <v>203</v>
      </c>
      <c r="C14" s="158">
        <v>46</v>
      </c>
      <c r="D14" s="153"/>
      <c r="E14" s="154"/>
      <c r="F14" s="66"/>
      <c r="G14" s="66"/>
      <c r="H14" s="66"/>
      <c r="I14" s="65"/>
      <c r="J14" s="66"/>
    </row>
    <row r="15" spans="1:10" ht="14.6" x14ac:dyDescent="0.4">
      <c r="A15" s="97" t="s">
        <v>186</v>
      </c>
      <c r="B15" s="97" t="s">
        <v>117</v>
      </c>
      <c r="C15" s="158">
        <v>80</v>
      </c>
      <c r="D15" s="153"/>
      <c r="E15" s="154"/>
      <c r="F15" s="66"/>
      <c r="G15" s="66"/>
      <c r="H15" s="66"/>
      <c r="I15" s="65"/>
      <c r="J15" s="66"/>
    </row>
    <row r="16" spans="1:10" ht="14.6" x14ac:dyDescent="0.4">
      <c r="A16" s="97" t="s">
        <v>214</v>
      </c>
      <c r="B16" s="97" t="s">
        <v>215</v>
      </c>
      <c r="C16" s="158">
        <v>85</v>
      </c>
      <c r="D16" s="153"/>
      <c r="E16" s="154"/>
      <c r="F16" s="66"/>
      <c r="G16" s="66"/>
      <c r="H16" s="66"/>
      <c r="I16" s="65"/>
      <c r="J16" s="66"/>
    </row>
    <row r="17" spans="1:10" ht="14.6" x14ac:dyDescent="0.4">
      <c r="A17" s="97" t="s">
        <v>189</v>
      </c>
      <c r="B17" s="97" t="s">
        <v>190</v>
      </c>
      <c r="C17" s="158">
        <v>66</v>
      </c>
      <c r="D17" s="153"/>
      <c r="E17" s="154"/>
      <c r="F17" s="66"/>
      <c r="G17" s="66"/>
      <c r="H17" s="66"/>
      <c r="I17" s="65"/>
      <c r="J17" s="66"/>
    </row>
    <row r="18" spans="1:10" ht="14.6" x14ac:dyDescent="0.4">
      <c r="A18" s="97" t="s">
        <v>198</v>
      </c>
      <c r="B18" s="97" t="s">
        <v>199</v>
      </c>
      <c r="C18" s="158">
        <v>97</v>
      </c>
      <c r="D18" s="153"/>
      <c r="E18" s="154"/>
      <c r="F18" s="66"/>
      <c r="G18" s="66"/>
      <c r="H18" s="66"/>
      <c r="I18" s="65"/>
      <c r="J18" s="66"/>
    </row>
    <row r="20" spans="1:10" ht="22.4" customHeight="1" x14ac:dyDescent="0.4">
      <c r="A20" s="161" t="s">
        <v>358</v>
      </c>
      <c r="B20" s="162"/>
      <c r="C20" s="162"/>
      <c r="D20" s="162"/>
      <c r="E20" s="162"/>
      <c r="F20" s="162"/>
      <c r="G20" s="162"/>
      <c r="H20" s="163"/>
    </row>
    <row r="21" spans="1:10" ht="14.6" x14ac:dyDescent="0.4">
      <c r="A21" s="164" t="s">
        <v>360</v>
      </c>
      <c r="B21" s="52"/>
      <c r="C21" s="52"/>
      <c r="D21" s="52"/>
      <c r="E21" s="52"/>
      <c r="F21" s="52"/>
      <c r="G21" s="52"/>
      <c r="H21" s="165"/>
    </row>
    <row r="22" spans="1:10" ht="19" customHeight="1" x14ac:dyDescent="0.35">
      <c r="A22" s="168" t="s">
        <v>361</v>
      </c>
      <c r="B22" s="166"/>
      <c r="C22" s="166"/>
      <c r="D22" s="166"/>
      <c r="E22" s="166"/>
      <c r="F22" s="166"/>
      <c r="G22" s="166"/>
      <c r="H22" s="167"/>
    </row>
  </sheetData>
  <phoneticPr fontId="0" type="noConversion"/>
  <conditionalFormatting sqref="D4:D18">
    <cfRule type="cellIs" dxfId="9" priority="13" stopIfTrue="1" operator="equal">
      <formula>C4*$H$12</formula>
    </cfRule>
  </conditionalFormatting>
  <conditionalFormatting sqref="E4:E18">
    <cfRule type="cellIs" dxfId="8" priority="2" stopIfTrue="1" operator="equal">
      <formula>D4/$H$4</formula>
    </cfRule>
  </conditionalFormatting>
  <conditionalFormatting sqref="H4">
    <cfRule type="cellIs" dxfId="7" priority="14" stopIfTrue="1" operator="equal">
      <formula>SUM(C4:C18)*$H$12</formula>
    </cfRule>
  </conditionalFormatting>
  <conditionalFormatting sqref="H5">
    <cfRule type="cellIs" dxfId="6" priority="15" stopIfTrue="1" operator="equal">
      <formula>SUM(C4:C18)*$H$12/COUNT($C$4:$C$18)</formula>
    </cfRule>
  </conditionalFormatting>
  <conditionalFormatting sqref="H6">
    <cfRule type="cellIs" dxfId="5" priority="5" stopIfTrue="1" operator="equal">
      <formula>COUNT(C4:C18)</formula>
    </cfRule>
  </conditionalFormatting>
  <conditionalFormatting sqref="H7">
    <cfRule type="cellIs" dxfId="4" priority="16" stopIfTrue="1" operator="equal">
      <formula>MAX(C4:C18)*$H$12</formula>
    </cfRule>
  </conditionalFormatting>
  <conditionalFormatting sqref="H8">
    <cfRule type="cellIs" dxfId="3" priority="17" stopIfTrue="1" operator="equal">
      <formula>MIN(C4:C18)*$H$12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>
    <tabColor indexed="26"/>
  </sheetPr>
  <dimension ref="A3:C13"/>
  <sheetViews>
    <sheetView workbookViewId="0">
      <selection activeCell="E32" sqref="E32"/>
    </sheetView>
  </sheetViews>
  <sheetFormatPr baseColWidth="10" defaultRowHeight="12.45" x14ac:dyDescent="0.3"/>
  <cols>
    <col min="1" max="1" width="51.3828125" customWidth="1"/>
    <col min="2" max="2" width="16.15234375" customWidth="1"/>
    <col min="3" max="3" width="18" customWidth="1"/>
    <col min="4" max="4" width="13.15234375" customWidth="1"/>
  </cols>
  <sheetData>
    <row r="3" spans="1:3" ht="25.75" x14ac:dyDescent="0.35">
      <c r="A3" s="113" t="s">
        <v>169</v>
      </c>
      <c r="B3" s="39" t="s">
        <v>176</v>
      </c>
      <c r="C3" s="40"/>
    </row>
    <row r="4" spans="1:3" ht="12.9" x14ac:dyDescent="0.35">
      <c r="A4" s="114"/>
      <c r="B4" s="41" t="s">
        <v>177</v>
      </c>
      <c r="C4" s="42"/>
    </row>
    <row r="5" spans="1:3" ht="12.9" x14ac:dyDescent="0.35">
      <c r="A5" s="115"/>
      <c r="B5" s="43" t="s">
        <v>178</v>
      </c>
      <c r="C5" s="44"/>
    </row>
    <row r="6" spans="1:3" ht="12.9" x14ac:dyDescent="0.35">
      <c r="A6" s="116"/>
      <c r="B6" s="45"/>
      <c r="C6" s="31"/>
    </row>
    <row r="7" spans="1:3" ht="25.75" x14ac:dyDescent="0.35">
      <c r="A7" s="117" t="s">
        <v>350</v>
      </c>
      <c r="B7" s="46" t="s">
        <v>173</v>
      </c>
      <c r="C7" s="47"/>
    </row>
    <row r="8" spans="1:3" ht="12.9" x14ac:dyDescent="0.35">
      <c r="A8" s="116"/>
      <c r="B8" s="45"/>
      <c r="C8" s="31"/>
    </row>
    <row r="9" spans="1:3" ht="12.9" x14ac:dyDescent="0.35">
      <c r="A9" s="118" t="s">
        <v>170</v>
      </c>
      <c r="B9" s="46" t="s">
        <v>174</v>
      </c>
      <c r="C9" s="48"/>
    </row>
    <row r="10" spans="1:3" ht="12.9" x14ac:dyDescent="0.35">
      <c r="A10" s="116"/>
      <c r="B10" s="45"/>
      <c r="C10" s="31"/>
    </row>
    <row r="11" spans="1:3" ht="25.5" customHeight="1" x14ac:dyDescent="0.35">
      <c r="A11" s="117" t="s">
        <v>171</v>
      </c>
      <c r="B11" s="49" t="s">
        <v>172</v>
      </c>
      <c r="C11" s="50"/>
    </row>
    <row r="12" spans="1:3" ht="12.9" x14ac:dyDescent="0.35">
      <c r="A12" s="116"/>
      <c r="B12" s="45"/>
      <c r="C12" s="31"/>
    </row>
    <row r="13" spans="1:3" ht="25.75" x14ac:dyDescent="0.35">
      <c r="A13" s="117" t="s">
        <v>343</v>
      </c>
      <c r="B13" s="49" t="s">
        <v>175</v>
      </c>
      <c r="C13" s="50"/>
    </row>
  </sheetData>
  <phoneticPr fontId="0" type="noConversion"/>
  <conditionalFormatting sqref="C7">
    <cfRule type="cellIs" dxfId="2" priority="1" stopIfTrue="1" operator="equal">
      <formula>DATE(C3,C4,C5)</formula>
    </cfRule>
  </conditionalFormatting>
  <pageMargins left="0.78740157499999996" right="0.78740157499999996" top="0.984251969" bottom="0.984251969" header="0.4921259845" footer="0.4921259845"/>
  <pageSetup paperSize="9" scale="47" orientation="portrait" horizontalDpi="4294967294" verticalDpi="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indexed="43"/>
  </sheetPr>
  <dimension ref="A2:F23"/>
  <sheetViews>
    <sheetView workbookViewId="0">
      <selection activeCell="C30" sqref="C30"/>
    </sheetView>
  </sheetViews>
  <sheetFormatPr baseColWidth="10" defaultRowHeight="12.9" x14ac:dyDescent="0.35"/>
  <cols>
    <col min="1" max="1" width="15.84375" style="24" customWidth="1"/>
    <col min="2" max="2" width="11.3828125" style="170"/>
    <col min="3" max="3" width="15.15234375" style="24" customWidth="1"/>
    <col min="4" max="5" width="11.3828125" style="24"/>
    <col min="6" max="6" width="33.69140625" style="24" customWidth="1"/>
    <col min="7" max="255" width="11.3828125" style="24"/>
    <col min="256" max="256" width="11.3828125" style="24" customWidth="1"/>
    <col min="257" max="257" width="15.84375" style="24" customWidth="1"/>
    <col min="258" max="258" width="11.3828125" style="24"/>
    <col min="259" max="259" width="15.15234375" style="24" customWidth="1"/>
    <col min="260" max="261" width="11.3828125" style="24"/>
    <col min="262" max="262" width="33.69140625" style="24" customWidth="1"/>
    <col min="263" max="511" width="11.3828125" style="24"/>
    <col min="512" max="512" width="11.3828125" style="24" customWidth="1"/>
    <col min="513" max="513" width="15.84375" style="24" customWidth="1"/>
    <col min="514" max="514" width="11.3828125" style="24"/>
    <col min="515" max="515" width="15.15234375" style="24" customWidth="1"/>
    <col min="516" max="517" width="11.3828125" style="24"/>
    <col min="518" max="518" width="33.69140625" style="24" customWidth="1"/>
    <col min="519" max="767" width="11.3828125" style="24"/>
    <col min="768" max="768" width="11.3828125" style="24" customWidth="1"/>
    <col min="769" max="769" width="15.84375" style="24" customWidth="1"/>
    <col min="770" max="770" width="11.3828125" style="24"/>
    <col min="771" max="771" width="15.15234375" style="24" customWidth="1"/>
    <col min="772" max="773" width="11.3828125" style="24"/>
    <col min="774" max="774" width="33.69140625" style="24" customWidth="1"/>
    <col min="775" max="1023" width="11.3828125" style="24"/>
    <col min="1024" max="1024" width="11.3828125" style="24" customWidth="1"/>
    <col min="1025" max="1025" width="15.84375" style="24" customWidth="1"/>
    <col min="1026" max="1026" width="11.3828125" style="24"/>
    <col min="1027" max="1027" width="15.15234375" style="24" customWidth="1"/>
    <col min="1028" max="1029" width="11.3828125" style="24"/>
    <col min="1030" max="1030" width="33.69140625" style="24" customWidth="1"/>
    <col min="1031" max="1279" width="11.3828125" style="24"/>
    <col min="1280" max="1280" width="11.3828125" style="24" customWidth="1"/>
    <col min="1281" max="1281" width="15.84375" style="24" customWidth="1"/>
    <col min="1282" max="1282" width="11.3828125" style="24"/>
    <col min="1283" max="1283" width="15.15234375" style="24" customWidth="1"/>
    <col min="1284" max="1285" width="11.3828125" style="24"/>
    <col min="1286" max="1286" width="33.69140625" style="24" customWidth="1"/>
    <col min="1287" max="1535" width="11.3828125" style="24"/>
    <col min="1536" max="1536" width="11.3828125" style="24" customWidth="1"/>
    <col min="1537" max="1537" width="15.84375" style="24" customWidth="1"/>
    <col min="1538" max="1538" width="11.3828125" style="24"/>
    <col min="1539" max="1539" width="15.15234375" style="24" customWidth="1"/>
    <col min="1540" max="1541" width="11.3828125" style="24"/>
    <col min="1542" max="1542" width="33.69140625" style="24" customWidth="1"/>
    <col min="1543" max="1791" width="11.3828125" style="24"/>
    <col min="1792" max="1792" width="11.3828125" style="24" customWidth="1"/>
    <col min="1793" max="1793" width="15.84375" style="24" customWidth="1"/>
    <col min="1794" max="1794" width="11.3828125" style="24"/>
    <col min="1795" max="1795" width="15.15234375" style="24" customWidth="1"/>
    <col min="1796" max="1797" width="11.3828125" style="24"/>
    <col min="1798" max="1798" width="33.69140625" style="24" customWidth="1"/>
    <col min="1799" max="2047" width="11.3828125" style="24"/>
    <col min="2048" max="2048" width="11.3828125" style="24" customWidth="1"/>
    <col min="2049" max="2049" width="15.84375" style="24" customWidth="1"/>
    <col min="2050" max="2050" width="11.3828125" style="24"/>
    <col min="2051" max="2051" width="15.15234375" style="24" customWidth="1"/>
    <col min="2052" max="2053" width="11.3828125" style="24"/>
    <col min="2054" max="2054" width="33.69140625" style="24" customWidth="1"/>
    <col min="2055" max="2303" width="11.3828125" style="24"/>
    <col min="2304" max="2304" width="11.3828125" style="24" customWidth="1"/>
    <col min="2305" max="2305" width="15.84375" style="24" customWidth="1"/>
    <col min="2306" max="2306" width="11.3828125" style="24"/>
    <col min="2307" max="2307" width="15.15234375" style="24" customWidth="1"/>
    <col min="2308" max="2309" width="11.3828125" style="24"/>
    <col min="2310" max="2310" width="33.69140625" style="24" customWidth="1"/>
    <col min="2311" max="2559" width="11.3828125" style="24"/>
    <col min="2560" max="2560" width="11.3828125" style="24" customWidth="1"/>
    <col min="2561" max="2561" width="15.84375" style="24" customWidth="1"/>
    <col min="2562" max="2562" width="11.3828125" style="24"/>
    <col min="2563" max="2563" width="15.15234375" style="24" customWidth="1"/>
    <col min="2564" max="2565" width="11.3828125" style="24"/>
    <col min="2566" max="2566" width="33.69140625" style="24" customWidth="1"/>
    <col min="2567" max="2815" width="11.3828125" style="24"/>
    <col min="2816" max="2816" width="11.3828125" style="24" customWidth="1"/>
    <col min="2817" max="2817" width="15.84375" style="24" customWidth="1"/>
    <col min="2818" max="2818" width="11.3828125" style="24"/>
    <col min="2819" max="2819" width="15.15234375" style="24" customWidth="1"/>
    <col min="2820" max="2821" width="11.3828125" style="24"/>
    <col min="2822" max="2822" width="33.69140625" style="24" customWidth="1"/>
    <col min="2823" max="3071" width="11.3828125" style="24"/>
    <col min="3072" max="3072" width="11.3828125" style="24" customWidth="1"/>
    <col min="3073" max="3073" width="15.84375" style="24" customWidth="1"/>
    <col min="3074" max="3074" width="11.3828125" style="24"/>
    <col min="3075" max="3075" width="15.15234375" style="24" customWidth="1"/>
    <col min="3076" max="3077" width="11.3828125" style="24"/>
    <col min="3078" max="3078" width="33.69140625" style="24" customWidth="1"/>
    <col min="3079" max="3327" width="11.3828125" style="24"/>
    <col min="3328" max="3328" width="11.3828125" style="24" customWidth="1"/>
    <col min="3329" max="3329" width="15.84375" style="24" customWidth="1"/>
    <col min="3330" max="3330" width="11.3828125" style="24"/>
    <col min="3331" max="3331" width="15.15234375" style="24" customWidth="1"/>
    <col min="3332" max="3333" width="11.3828125" style="24"/>
    <col min="3334" max="3334" width="33.69140625" style="24" customWidth="1"/>
    <col min="3335" max="3583" width="11.3828125" style="24"/>
    <col min="3584" max="3584" width="11.3828125" style="24" customWidth="1"/>
    <col min="3585" max="3585" width="15.84375" style="24" customWidth="1"/>
    <col min="3586" max="3586" width="11.3828125" style="24"/>
    <col min="3587" max="3587" width="15.15234375" style="24" customWidth="1"/>
    <col min="3588" max="3589" width="11.3828125" style="24"/>
    <col min="3590" max="3590" width="33.69140625" style="24" customWidth="1"/>
    <col min="3591" max="3839" width="11.3828125" style="24"/>
    <col min="3840" max="3840" width="11.3828125" style="24" customWidth="1"/>
    <col min="3841" max="3841" width="15.84375" style="24" customWidth="1"/>
    <col min="3842" max="3842" width="11.3828125" style="24"/>
    <col min="3843" max="3843" width="15.15234375" style="24" customWidth="1"/>
    <col min="3844" max="3845" width="11.3828125" style="24"/>
    <col min="3846" max="3846" width="33.69140625" style="24" customWidth="1"/>
    <col min="3847" max="4095" width="11.3828125" style="24"/>
    <col min="4096" max="4096" width="11.3828125" style="24" customWidth="1"/>
    <col min="4097" max="4097" width="15.84375" style="24" customWidth="1"/>
    <col min="4098" max="4098" width="11.3828125" style="24"/>
    <col min="4099" max="4099" width="15.15234375" style="24" customWidth="1"/>
    <col min="4100" max="4101" width="11.3828125" style="24"/>
    <col min="4102" max="4102" width="33.69140625" style="24" customWidth="1"/>
    <col min="4103" max="4351" width="11.3828125" style="24"/>
    <col min="4352" max="4352" width="11.3828125" style="24" customWidth="1"/>
    <col min="4353" max="4353" width="15.84375" style="24" customWidth="1"/>
    <col min="4354" max="4354" width="11.3828125" style="24"/>
    <col min="4355" max="4355" width="15.15234375" style="24" customWidth="1"/>
    <col min="4356" max="4357" width="11.3828125" style="24"/>
    <col min="4358" max="4358" width="33.69140625" style="24" customWidth="1"/>
    <col min="4359" max="4607" width="11.3828125" style="24"/>
    <col min="4608" max="4608" width="11.3828125" style="24" customWidth="1"/>
    <col min="4609" max="4609" width="15.84375" style="24" customWidth="1"/>
    <col min="4610" max="4610" width="11.3828125" style="24"/>
    <col min="4611" max="4611" width="15.15234375" style="24" customWidth="1"/>
    <col min="4612" max="4613" width="11.3828125" style="24"/>
    <col min="4614" max="4614" width="33.69140625" style="24" customWidth="1"/>
    <col min="4615" max="4863" width="11.3828125" style="24"/>
    <col min="4864" max="4864" width="11.3828125" style="24" customWidth="1"/>
    <col min="4865" max="4865" width="15.84375" style="24" customWidth="1"/>
    <col min="4866" max="4866" width="11.3828125" style="24"/>
    <col min="4867" max="4867" width="15.15234375" style="24" customWidth="1"/>
    <col min="4868" max="4869" width="11.3828125" style="24"/>
    <col min="4870" max="4870" width="33.69140625" style="24" customWidth="1"/>
    <col min="4871" max="5119" width="11.3828125" style="24"/>
    <col min="5120" max="5120" width="11.3828125" style="24" customWidth="1"/>
    <col min="5121" max="5121" width="15.84375" style="24" customWidth="1"/>
    <col min="5122" max="5122" width="11.3828125" style="24"/>
    <col min="5123" max="5123" width="15.15234375" style="24" customWidth="1"/>
    <col min="5124" max="5125" width="11.3828125" style="24"/>
    <col min="5126" max="5126" width="33.69140625" style="24" customWidth="1"/>
    <col min="5127" max="5375" width="11.3828125" style="24"/>
    <col min="5376" max="5376" width="11.3828125" style="24" customWidth="1"/>
    <col min="5377" max="5377" width="15.84375" style="24" customWidth="1"/>
    <col min="5378" max="5378" width="11.3828125" style="24"/>
    <col min="5379" max="5379" width="15.15234375" style="24" customWidth="1"/>
    <col min="5380" max="5381" width="11.3828125" style="24"/>
    <col min="5382" max="5382" width="33.69140625" style="24" customWidth="1"/>
    <col min="5383" max="5631" width="11.3828125" style="24"/>
    <col min="5632" max="5632" width="11.3828125" style="24" customWidth="1"/>
    <col min="5633" max="5633" width="15.84375" style="24" customWidth="1"/>
    <col min="5634" max="5634" width="11.3828125" style="24"/>
    <col min="5635" max="5635" width="15.15234375" style="24" customWidth="1"/>
    <col min="5636" max="5637" width="11.3828125" style="24"/>
    <col min="5638" max="5638" width="33.69140625" style="24" customWidth="1"/>
    <col min="5639" max="5887" width="11.3828125" style="24"/>
    <col min="5888" max="5888" width="11.3828125" style="24" customWidth="1"/>
    <col min="5889" max="5889" width="15.84375" style="24" customWidth="1"/>
    <col min="5890" max="5890" width="11.3828125" style="24"/>
    <col min="5891" max="5891" width="15.15234375" style="24" customWidth="1"/>
    <col min="5892" max="5893" width="11.3828125" style="24"/>
    <col min="5894" max="5894" width="33.69140625" style="24" customWidth="1"/>
    <col min="5895" max="6143" width="11.3828125" style="24"/>
    <col min="6144" max="6144" width="11.3828125" style="24" customWidth="1"/>
    <col min="6145" max="6145" width="15.84375" style="24" customWidth="1"/>
    <col min="6146" max="6146" width="11.3828125" style="24"/>
    <col min="6147" max="6147" width="15.15234375" style="24" customWidth="1"/>
    <col min="6148" max="6149" width="11.3828125" style="24"/>
    <col min="6150" max="6150" width="33.69140625" style="24" customWidth="1"/>
    <col min="6151" max="6399" width="11.3828125" style="24"/>
    <col min="6400" max="6400" width="11.3828125" style="24" customWidth="1"/>
    <col min="6401" max="6401" width="15.84375" style="24" customWidth="1"/>
    <col min="6402" max="6402" width="11.3828125" style="24"/>
    <col min="6403" max="6403" width="15.15234375" style="24" customWidth="1"/>
    <col min="6404" max="6405" width="11.3828125" style="24"/>
    <col min="6406" max="6406" width="33.69140625" style="24" customWidth="1"/>
    <col min="6407" max="6655" width="11.3828125" style="24"/>
    <col min="6656" max="6656" width="11.3828125" style="24" customWidth="1"/>
    <col min="6657" max="6657" width="15.84375" style="24" customWidth="1"/>
    <col min="6658" max="6658" width="11.3828125" style="24"/>
    <col min="6659" max="6659" width="15.15234375" style="24" customWidth="1"/>
    <col min="6660" max="6661" width="11.3828125" style="24"/>
    <col min="6662" max="6662" width="33.69140625" style="24" customWidth="1"/>
    <col min="6663" max="6911" width="11.3828125" style="24"/>
    <col min="6912" max="6912" width="11.3828125" style="24" customWidth="1"/>
    <col min="6913" max="6913" width="15.84375" style="24" customWidth="1"/>
    <col min="6914" max="6914" width="11.3828125" style="24"/>
    <col min="6915" max="6915" width="15.15234375" style="24" customWidth="1"/>
    <col min="6916" max="6917" width="11.3828125" style="24"/>
    <col min="6918" max="6918" width="33.69140625" style="24" customWidth="1"/>
    <col min="6919" max="7167" width="11.3828125" style="24"/>
    <col min="7168" max="7168" width="11.3828125" style="24" customWidth="1"/>
    <col min="7169" max="7169" width="15.84375" style="24" customWidth="1"/>
    <col min="7170" max="7170" width="11.3828125" style="24"/>
    <col min="7171" max="7171" width="15.15234375" style="24" customWidth="1"/>
    <col min="7172" max="7173" width="11.3828125" style="24"/>
    <col min="7174" max="7174" width="33.69140625" style="24" customWidth="1"/>
    <col min="7175" max="7423" width="11.3828125" style="24"/>
    <col min="7424" max="7424" width="11.3828125" style="24" customWidth="1"/>
    <col min="7425" max="7425" width="15.84375" style="24" customWidth="1"/>
    <col min="7426" max="7426" width="11.3828125" style="24"/>
    <col min="7427" max="7427" width="15.15234375" style="24" customWidth="1"/>
    <col min="7428" max="7429" width="11.3828125" style="24"/>
    <col min="7430" max="7430" width="33.69140625" style="24" customWidth="1"/>
    <col min="7431" max="7679" width="11.3828125" style="24"/>
    <col min="7680" max="7680" width="11.3828125" style="24" customWidth="1"/>
    <col min="7681" max="7681" width="15.84375" style="24" customWidth="1"/>
    <col min="7682" max="7682" width="11.3828125" style="24"/>
    <col min="7683" max="7683" width="15.15234375" style="24" customWidth="1"/>
    <col min="7684" max="7685" width="11.3828125" style="24"/>
    <col min="7686" max="7686" width="33.69140625" style="24" customWidth="1"/>
    <col min="7687" max="7935" width="11.3828125" style="24"/>
    <col min="7936" max="7936" width="11.3828125" style="24" customWidth="1"/>
    <col min="7937" max="7937" width="15.84375" style="24" customWidth="1"/>
    <col min="7938" max="7938" width="11.3828125" style="24"/>
    <col min="7939" max="7939" width="15.15234375" style="24" customWidth="1"/>
    <col min="7940" max="7941" width="11.3828125" style="24"/>
    <col min="7942" max="7942" width="33.69140625" style="24" customWidth="1"/>
    <col min="7943" max="8191" width="11.3828125" style="24"/>
    <col min="8192" max="8192" width="11.3828125" style="24" customWidth="1"/>
    <col min="8193" max="8193" width="15.84375" style="24" customWidth="1"/>
    <col min="8194" max="8194" width="11.3828125" style="24"/>
    <col min="8195" max="8195" width="15.15234375" style="24" customWidth="1"/>
    <col min="8196" max="8197" width="11.3828125" style="24"/>
    <col min="8198" max="8198" width="33.69140625" style="24" customWidth="1"/>
    <col min="8199" max="8447" width="11.3828125" style="24"/>
    <col min="8448" max="8448" width="11.3828125" style="24" customWidth="1"/>
    <col min="8449" max="8449" width="15.84375" style="24" customWidth="1"/>
    <col min="8450" max="8450" width="11.3828125" style="24"/>
    <col min="8451" max="8451" width="15.15234375" style="24" customWidth="1"/>
    <col min="8452" max="8453" width="11.3828125" style="24"/>
    <col min="8454" max="8454" width="33.69140625" style="24" customWidth="1"/>
    <col min="8455" max="8703" width="11.3828125" style="24"/>
    <col min="8704" max="8704" width="11.3828125" style="24" customWidth="1"/>
    <col min="8705" max="8705" width="15.84375" style="24" customWidth="1"/>
    <col min="8706" max="8706" width="11.3828125" style="24"/>
    <col min="8707" max="8707" width="15.15234375" style="24" customWidth="1"/>
    <col min="8708" max="8709" width="11.3828125" style="24"/>
    <col min="8710" max="8710" width="33.69140625" style="24" customWidth="1"/>
    <col min="8711" max="8959" width="11.3828125" style="24"/>
    <col min="8960" max="8960" width="11.3828125" style="24" customWidth="1"/>
    <col min="8961" max="8961" width="15.84375" style="24" customWidth="1"/>
    <col min="8962" max="8962" width="11.3828125" style="24"/>
    <col min="8963" max="8963" width="15.15234375" style="24" customWidth="1"/>
    <col min="8964" max="8965" width="11.3828125" style="24"/>
    <col min="8966" max="8966" width="33.69140625" style="24" customWidth="1"/>
    <col min="8967" max="9215" width="11.3828125" style="24"/>
    <col min="9216" max="9216" width="11.3828125" style="24" customWidth="1"/>
    <col min="9217" max="9217" width="15.84375" style="24" customWidth="1"/>
    <col min="9218" max="9218" width="11.3828125" style="24"/>
    <col min="9219" max="9219" width="15.15234375" style="24" customWidth="1"/>
    <col min="9220" max="9221" width="11.3828125" style="24"/>
    <col min="9222" max="9222" width="33.69140625" style="24" customWidth="1"/>
    <col min="9223" max="9471" width="11.3828125" style="24"/>
    <col min="9472" max="9472" width="11.3828125" style="24" customWidth="1"/>
    <col min="9473" max="9473" width="15.84375" style="24" customWidth="1"/>
    <col min="9474" max="9474" width="11.3828125" style="24"/>
    <col min="9475" max="9475" width="15.15234375" style="24" customWidth="1"/>
    <col min="9476" max="9477" width="11.3828125" style="24"/>
    <col min="9478" max="9478" width="33.69140625" style="24" customWidth="1"/>
    <col min="9479" max="9727" width="11.3828125" style="24"/>
    <col min="9728" max="9728" width="11.3828125" style="24" customWidth="1"/>
    <col min="9729" max="9729" width="15.84375" style="24" customWidth="1"/>
    <col min="9730" max="9730" width="11.3828125" style="24"/>
    <col min="9731" max="9731" width="15.15234375" style="24" customWidth="1"/>
    <col min="9732" max="9733" width="11.3828125" style="24"/>
    <col min="9734" max="9734" width="33.69140625" style="24" customWidth="1"/>
    <col min="9735" max="9983" width="11.3828125" style="24"/>
    <col min="9984" max="9984" width="11.3828125" style="24" customWidth="1"/>
    <col min="9985" max="9985" width="15.84375" style="24" customWidth="1"/>
    <col min="9986" max="9986" width="11.3828125" style="24"/>
    <col min="9987" max="9987" width="15.15234375" style="24" customWidth="1"/>
    <col min="9988" max="9989" width="11.3828125" style="24"/>
    <col min="9990" max="9990" width="33.69140625" style="24" customWidth="1"/>
    <col min="9991" max="10239" width="11.3828125" style="24"/>
    <col min="10240" max="10240" width="11.3828125" style="24" customWidth="1"/>
    <col min="10241" max="10241" width="15.84375" style="24" customWidth="1"/>
    <col min="10242" max="10242" width="11.3828125" style="24"/>
    <col min="10243" max="10243" width="15.15234375" style="24" customWidth="1"/>
    <col min="10244" max="10245" width="11.3828125" style="24"/>
    <col min="10246" max="10246" width="33.69140625" style="24" customWidth="1"/>
    <col min="10247" max="10495" width="11.3828125" style="24"/>
    <col min="10496" max="10496" width="11.3828125" style="24" customWidth="1"/>
    <col min="10497" max="10497" width="15.84375" style="24" customWidth="1"/>
    <col min="10498" max="10498" width="11.3828125" style="24"/>
    <col min="10499" max="10499" width="15.15234375" style="24" customWidth="1"/>
    <col min="10500" max="10501" width="11.3828125" style="24"/>
    <col min="10502" max="10502" width="33.69140625" style="24" customWidth="1"/>
    <col min="10503" max="10751" width="11.3828125" style="24"/>
    <col min="10752" max="10752" width="11.3828125" style="24" customWidth="1"/>
    <col min="10753" max="10753" width="15.84375" style="24" customWidth="1"/>
    <col min="10754" max="10754" width="11.3828125" style="24"/>
    <col min="10755" max="10755" width="15.15234375" style="24" customWidth="1"/>
    <col min="10756" max="10757" width="11.3828125" style="24"/>
    <col min="10758" max="10758" width="33.69140625" style="24" customWidth="1"/>
    <col min="10759" max="11007" width="11.3828125" style="24"/>
    <col min="11008" max="11008" width="11.3828125" style="24" customWidth="1"/>
    <col min="11009" max="11009" width="15.84375" style="24" customWidth="1"/>
    <col min="11010" max="11010" width="11.3828125" style="24"/>
    <col min="11011" max="11011" width="15.15234375" style="24" customWidth="1"/>
    <col min="11012" max="11013" width="11.3828125" style="24"/>
    <col min="11014" max="11014" width="33.69140625" style="24" customWidth="1"/>
    <col min="11015" max="11263" width="11.3828125" style="24"/>
    <col min="11264" max="11264" width="11.3828125" style="24" customWidth="1"/>
    <col min="11265" max="11265" width="15.84375" style="24" customWidth="1"/>
    <col min="11266" max="11266" width="11.3828125" style="24"/>
    <col min="11267" max="11267" width="15.15234375" style="24" customWidth="1"/>
    <col min="11268" max="11269" width="11.3828125" style="24"/>
    <col min="11270" max="11270" width="33.69140625" style="24" customWidth="1"/>
    <col min="11271" max="11519" width="11.3828125" style="24"/>
    <col min="11520" max="11520" width="11.3828125" style="24" customWidth="1"/>
    <col min="11521" max="11521" width="15.84375" style="24" customWidth="1"/>
    <col min="11522" max="11522" width="11.3828125" style="24"/>
    <col min="11523" max="11523" width="15.15234375" style="24" customWidth="1"/>
    <col min="11524" max="11525" width="11.3828125" style="24"/>
    <col min="11526" max="11526" width="33.69140625" style="24" customWidth="1"/>
    <col min="11527" max="11775" width="11.3828125" style="24"/>
    <col min="11776" max="11776" width="11.3828125" style="24" customWidth="1"/>
    <col min="11777" max="11777" width="15.84375" style="24" customWidth="1"/>
    <col min="11778" max="11778" width="11.3828125" style="24"/>
    <col min="11779" max="11779" width="15.15234375" style="24" customWidth="1"/>
    <col min="11780" max="11781" width="11.3828125" style="24"/>
    <col min="11782" max="11782" width="33.69140625" style="24" customWidth="1"/>
    <col min="11783" max="12031" width="11.3828125" style="24"/>
    <col min="12032" max="12032" width="11.3828125" style="24" customWidth="1"/>
    <col min="12033" max="12033" width="15.84375" style="24" customWidth="1"/>
    <col min="12034" max="12034" width="11.3828125" style="24"/>
    <col min="12035" max="12035" width="15.15234375" style="24" customWidth="1"/>
    <col min="12036" max="12037" width="11.3828125" style="24"/>
    <col min="12038" max="12038" width="33.69140625" style="24" customWidth="1"/>
    <col min="12039" max="12287" width="11.3828125" style="24"/>
    <col min="12288" max="12288" width="11.3828125" style="24" customWidth="1"/>
    <col min="12289" max="12289" width="15.84375" style="24" customWidth="1"/>
    <col min="12290" max="12290" width="11.3828125" style="24"/>
    <col min="12291" max="12291" width="15.15234375" style="24" customWidth="1"/>
    <col min="12292" max="12293" width="11.3828125" style="24"/>
    <col min="12294" max="12294" width="33.69140625" style="24" customWidth="1"/>
    <col min="12295" max="12543" width="11.3828125" style="24"/>
    <col min="12544" max="12544" width="11.3828125" style="24" customWidth="1"/>
    <col min="12545" max="12545" width="15.84375" style="24" customWidth="1"/>
    <col min="12546" max="12546" width="11.3828125" style="24"/>
    <col min="12547" max="12547" width="15.15234375" style="24" customWidth="1"/>
    <col min="12548" max="12549" width="11.3828125" style="24"/>
    <col min="12550" max="12550" width="33.69140625" style="24" customWidth="1"/>
    <col min="12551" max="12799" width="11.3828125" style="24"/>
    <col min="12800" max="12800" width="11.3828125" style="24" customWidth="1"/>
    <col min="12801" max="12801" width="15.84375" style="24" customWidth="1"/>
    <col min="12802" max="12802" width="11.3828125" style="24"/>
    <col min="12803" max="12803" width="15.15234375" style="24" customWidth="1"/>
    <col min="12804" max="12805" width="11.3828125" style="24"/>
    <col min="12806" max="12806" width="33.69140625" style="24" customWidth="1"/>
    <col min="12807" max="13055" width="11.3828125" style="24"/>
    <col min="13056" max="13056" width="11.3828125" style="24" customWidth="1"/>
    <col min="13057" max="13057" width="15.84375" style="24" customWidth="1"/>
    <col min="13058" max="13058" width="11.3828125" style="24"/>
    <col min="13059" max="13059" width="15.15234375" style="24" customWidth="1"/>
    <col min="13060" max="13061" width="11.3828125" style="24"/>
    <col min="13062" max="13062" width="33.69140625" style="24" customWidth="1"/>
    <col min="13063" max="13311" width="11.3828125" style="24"/>
    <col min="13312" max="13312" width="11.3828125" style="24" customWidth="1"/>
    <col min="13313" max="13313" width="15.84375" style="24" customWidth="1"/>
    <col min="13314" max="13314" width="11.3828125" style="24"/>
    <col min="13315" max="13315" width="15.15234375" style="24" customWidth="1"/>
    <col min="13316" max="13317" width="11.3828125" style="24"/>
    <col min="13318" max="13318" width="33.69140625" style="24" customWidth="1"/>
    <col min="13319" max="13567" width="11.3828125" style="24"/>
    <col min="13568" max="13568" width="11.3828125" style="24" customWidth="1"/>
    <col min="13569" max="13569" width="15.84375" style="24" customWidth="1"/>
    <col min="13570" max="13570" width="11.3828125" style="24"/>
    <col min="13571" max="13571" width="15.15234375" style="24" customWidth="1"/>
    <col min="13572" max="13573" width="11.3828125" style="24"/>
    <col min="13574" max="13574" width="33.69140625" style="24" customWidth="1"/>
    <col min="13575" max="13823" width="11.3828125" style="24"/>
    <col min="13824" max="13824" width="11.3828125" style="24" customWidth="1"/>
    <col min="13825" max="13825" width="15.84375" style="24" customWidth="1"/>
    <col min="13826" max="13826" width="11.3828125" style="24"/>
    <col min="13827" max="13827" width="15.15234375" style="24" customWidth="1"/>
    <col min="13828" max="13829" width="11.3828125" style="24"/>
    <col min="13830" max="13830" width="33.69140625" style="24" customWidth="1"/>
    <col min="13831" max="14079" width="11.3828125" style="24"/>
    <col min="14080" max="14080" width="11.3828125" style="24" customWidth="1"/>
    <col min="14081" max="14081" width="15.84375" style="24" customWidth="1"/>
    <col min="14082" max="14082" width="11.3828125" style="24"/>
    <col min="14083" max="14083" width="15.15234375" style="24" customWidth="1"/>
    <col min="14084" max="14085" width="11.3828125" style="24"/>
    <col min="14086" max="14086" width="33.69140625" style="24" customWidth="1"/>
    <col min="14087" max="14335" width="11.3828125" style="24"/>
    <col min="14336" max="14336" width="11.3828125" style="24" customWidth="1"/>
    <col min="14337" max="14337" width="15.84375" style="24" customWidth="1"/>
    <col min="14338" max="14338" width="11.3828125" style="24"/>
    <col min="14339" max="14339" width="15.15234375" style="24" customWidth="1"/>
    <col min="14340" max="14341" width="11.3828125" style="24"/>
    <col min="14342" max="14342" width="33.69140625" style="24" customWidth="1"/>
    <col min="14343" max="14591" width="11.3828125" style="24"/>
    <col min="14592" max="14592" width="11.3828125" style="24" customWidth="1"/>
    <col min="14593" max="14593" width="15.84375" style="24" customWidth="1"/>
    <col min="14594" max="14594" width="11.3828125" style="24"/>
    <col min="14595" max="14595" width="15.15234375" style="24" customWidth="1"/>
    <col min="14596" max="14597" width="11.3828125" style="24"/>
    <col min="14598" max="14598" width="33.69140625" style="24" customWidth="1"/>
    <col min="14599" max="14847" width="11.3828125" style="24"/>
    <col min="14848" max="14848" width="11.3828125" style="24" customWidth="1"/>
    <col min="14849" max="14849" width="15.84375" style="24" customWidth="1"/>
    <col min="14850" max="14850" width="11.3828125" style="24"/>
    <col min="14851" max="14851" width="15.15234375" style="24" customWidth="1"/>
    <col min="14852" max="14853" width="11.3828125" style="24"/>
    <col min="14854" max="14854" width="33.69140625" style="24" customWidth="1"/>
    <col min="14855" max="15103" width="11.3828125" style="24"/>
    <col min="15104" max="15104" width="11.3828125" style="24" customWidth="1"/>
    <col min="15105" max="15105" width="15.84375" style="24" customWidth="1"/>
    <col min="15106" max="15106" width="11.3828125" style="24"/>
    <col min="15107" max="15107" width="15.15234375" style="24" customWidth="1"/>
    <col min="15108" max="15109" width="11.3828125" style="24"/>
    <col min="15110" max="15110" width="33.69140625" style="24" customWidth="1"/>
    <col min="15111" max="15359" width="11.3828125" style="24"/>
    <col min="15360" max="15360" width="11.3828125" style="24" customWidth="1"/>
    <col min="15361" max="15361" width="15.84375" style="24" customWidth="1"/>
    <col min="15362" max="15362" width="11.3828125" style="24"/>
    <col min="15363" max="15363" width="15.15234375" style="24" customWidth="1"/>
    <col min="15364" max="15365" width="11.3828125" style="24"/>
    <col min="15366" max="15366" width="33.69140625" style="24" customWidth="1"/>
    <col min="15367" max="15615" width="11.3828125" style="24"/>
    <col min="15616" max="15616" width="11.3828125" style="24" customWidth="1"/>
    <col min="15617" max="15617" width="15.84375" style="24" customWidth="1"/>
    <col min="15618" max="15618" width="11.3828125" style="24"/>
    <col min="15619" max="15619" width="15.15234375" style="24" customWidth="1"/>
    <col min="15620" max="15621" width="11.3828125" style="24"/>
    <col min="15622" max="15622" width="33.69140625" style="24" customWidth="1"/>
    <col min="15623" max="15871" width="11.3828125" style="24"/>
    <col min="15872" max="15872" width="11.3828125" style="24" customWidth="1"/>
    <col min="15873" max="15873" width="15.84375" style="24" customWidth="1"/>
    <col min="15874" max="15874" width="11.3828125" style="24"/>
    <col min="15875" max="15875" width="15.15234375" style="24" customWidth="1"/>
    <col min="15876" max="15877" width="11.3828125" style="24"/>
    <col min="15878" max="15878" width="33.69140625" style="24" customWidth="1"/>
    <col min="15879" max="16127" width="11.3828125" style="24"/>
    <col min="16128" max="16128" width="11.3828125" style="24" customWidth="1"/>
    <col min="16129" max="16129" width="15.84375" style="24" customWidth="1"/>
    <col min="16130" max="16130" width="11.3828125" style="24"/>
    <col min="16131" max="16131" width="15.15234375" style="24" customWidth="1"/>
    <col min="16132" max="16133" width="11.3828125" style="24"/>
    <col min="16134" max="16134" width="33.69140625" style="24" customWidth="1"/>
    <col min="16135" max="16383" width="11.3828125" style="24"/>
    <col min="16384" max="16384" width="11.3828125" style="24" customWidth="1"/>
  </cols>
  <sheetData>
    <row r="2" spans="1:3" ht="18.45" x14ac:dyDescent="0.5">
      <c r="A2" s="169" t="s">
        <v>389</v>
      </c>
    </row>
    <row r="3" spans="1:3" x14ac:dyDescent="0.35">
      <c r="A3" s="144"/>
    </row>
    <row r="4" spans="1:3" ht="25.75" x14ac:dyDescent="0.35">
      <c r="A4" s="171" t="s">
        <v>16</v>
      </c>
      <c r="B4" s="172" t="s">
        <v>332</v>
      </c>
      <c r="C4" s="173" t="s">
        <v>156</v>
      </c>
    </row>
    <row r="5" spans="1:3" x14ac:dyDescent="0.35">
      <c r="A5" s="174" t="s">
        <v>110</v>
      </c>
      <c r="B5" s="175">
        <v>32</v>
      </c>
      <c r="C5" s="176"/>
    </row>
    <row r="6" spans="1:3" x14ac:dyDescent="0.35">
      <c r="A6" s="174" t="s">
        <v>148</v>
      </c>
      <c r="B6" s="175">
        <v>35</v>
      </c>
      <c r="C6" s="176"/>
    </row>
    <row r="7" spans="1:3" x14ac:dyDescent="0.35">
      <c r="A7" s="174" t="s">
        <v>109</v>
      </c>
      <c r="B7" s="175">
        <v>29</v>
      </c>
      <c r="C7" s="176"/>
    </row>
    <row r="8" spans="1:3" x14ac:dyDescent="0.35">
      <c r="A8" s="174" t="s">
        <v>149</v>
      </c>
      <c r="B8" s="175">
        <v>30</v>
      </c>
      <c r="C8" s="176"/>
    </row>
    <row r="9" spans="1:3" x14ac:dyDescent="0.35">
      <c r="A9" s="174" t="s">
        <v>150</v>
      </c>
      <c r="B9" s="175">
        <v>27</v>
      </c>
      <c r="C9" s="176"/>
    </row>
    <row r="10" spans="1:3" x14ac:dyDescent="0.35">
      <c r="A10" s="174" t="s">
        <v>151</v>
      </c>
      <c r="B10" s="175">
        <v>18</v>
      </c>
      <c r="C10" s="176"/>
    </row>
    <row r="11" spans="1:3" x14ac:dyDescent="0.35">
      <c r="A11" s="174" t="s">
        <v>152</v>
      </c>
      <c r="B11" s="175">
        <v>33</v>
      </c>
      <c r="C11" s="176"/>
    </row>
    <row r="12" spans="1:3" x14ac:dyDescent="0.35">
      <c r="A12" s="174" t="s">
        <v>153</v>
      </c>
      <c r="B12" s="175">
        <v>21</v>
      </c>
      <c r="C12" s="176"/>
    </row>
    <row r="13" spans="1:3" x14ac:dyDescent="0.35">
      <c r="A13" s="174" t="s">
        <v>154</v>
      </c>
      <c r="B13" s="175">
        <v>32</v>
      </c>
      <c r="C13" s="176"/>
    </row>
    <row r="14" spans="1:3" x14ac:dyDescent="0.35">
      <c r="A14" s="174" t="s">
        <v>155</v>
      </c>
      <c r="B14" s="175">
        <v>28</v>
      </c>
      <c r="C14" s="176"/>
    </row>
    <row r="15" spans="1:3" ht="34" customHeight="1" x14ac:dyDescent="0.35">
      <c r="A15" s="144"/>
    </row>
    <row r="16" spans="1:3" ht="22.75" customHeight="1" x14ac:dyDescent="0.5">
      <c r="A16" s="144" t="s">
        <v>333</v>
      </c>
      <c r="B16" s="199">
        <v>27</v>
      </c>
      <c r="C16" s="24" t="s">
        <v>334</v>
      </c>
    </row>
    <row r="18" spans="1:6" ht="52.75" customHeight="1" x14ac:dyDescent="0.4">
      <c r="A18" s="232" t="s">
        <v>376</v>
      </c>
      <c r="B18" s="232"/>
      <c r="C18" s="232"/>
      <c r="D18" s="232"/>
      <c r="E18" s="232"/>
      <c r="F18" s="232"/>
    </row>
    <row r="19" spans="1:6" ht="14.6" x14ac:dyDescent="0.4">
      <c r="A19" s="195"/>
      <c r="B19" s="196"/>
      <c r="C19" s="197"/>
      <c r="D19" s="197"/>
      <c r="E19" s="197"/>
      <c r="F19" s="197"/>
    </row>
    <row r="20" spans="1:6" ht="14.6" x14ac:dyDescent="0.4">
      <c r="A20" s="198" t="s">
        <v>366</v>
      </c>
      <c r="B20" s="196"/>
      <c r="C20" s="197"/>
      <c r="D20" s="197"/>
      <c r="E20" s="197"/>
      <c r="F20" s="197"/>
    </row>
    <row r="21" spans="1:6" ht="14.6" x14ac:dyDescent="0.4">
      <c r="A21" s="195" t="s">
        <v>365</v>
      </c>
      <c r="B21" s="196"/>
      <c r="C21" s="197"/>
      <c r="D21" s="197"/>
      <c r="E21" s="197"/>
      <c r="F21" s="197"/>
    </row>
    <row r="22" spans="1:6" ht="14.6" x14ac:dyDescent="0.4">
      <c r="A22" s="195" t="s">
        <v>158</v>
      </c>
      <c r="B22" s="196"/>
      <c r="C22" s="197"/>
      <c r="D22" s="197"/>
      <c r="E22" s="197"/>
      <c r="F22" s="197"/>
    </row>
    <row r="23" spans="1:6" ht="14.6" x14ac:dyDescent="0.4">
      <c r="A23" s="197"/>
      <c r="B23" s="196"/>
      <c r="C23" s="197"/>
      <c r="D23" s="197"/>
      <c r="E23" s="197"/>
      <c r="F23" s="197"/>
    </row>
  </sheetData>
  <mergeCells count="1">
    <mergeCell ref="A18:F18"/>
  </mergeCells>
  <conditionalFormatting sqref="C5:C14">
    <cfRule type="expression" dxfId="1" priority="1" stopIfTrue="1">
      <formula>LOWER(C5)=IF(B5&gt;=$B$16,"bestanden","nicht bestanden")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3B843-7AB4-42B7-A18B-A88800568449}">
  <sheetPr>
    <tabColor theme="0" tint="-0.499984740745262"/>
  </sheetPr>
  <dimension ref="A2:I24"/>
  <sheetViews>
    <sheetView tabSelected="1" workbookViewId="0">
      <selection activeCell="C32" sqref="C32"/>
    </sheetView>
  </sheetViews>
  <sheetFormatPr baseColWidth="10" defaultRowHeight="12.9" x14ac:dyDescent="0.35"/>
  <cols>
    <col min="1" max="1" width="15.84375" style="24" customWidth="1"/>
    <col min="2" max="2" width="11" style="170"/>
    <col min="3" max="3" width="15.15234375" style="24" customWidth="1"/>
    <col min="4" max="4" width="11" style="24"/>
    <col min="5" max="5" width="13.3828125" style="24" customWidth="1"/>
    <col min="6" max="6" width="8" style="24" customWidth="1"/>
    <col min="7" max="7" width="14.3828125" style="24" bestFit="1" customWidth="1"/>
    <col min="8" max="8" width="3.3828125" style="24" customWidth="1"/>
    <col min="9" max="255" width="11" style="24"/>
    <col min="256" max="256" width="11.3828125" style="24" customWidth="1"/>
    <col min="257" max="257" width="15.84375" style="24" customWidth="1"/>
    <col min="258" max="258" width="11" style="24"/>
    <col min="259" max="259" width="15.15234375" style="24" customWidth="1"/>
    <col min="260" max="261" width="11" style="24"/>
    <col min="262" max="262" width="33.69140625" style="24" customWidth="1"/>
    <col min="263" max="511" width="11" style="24"/>
    <col min="512" max="512" width="11.3828125" style="24" customWidth="1"/>
    <col min="513" max="513" width="15.84375" style="24" customWidth="1"/>
    <col min="514" max="514" width="11" style="24"/>
    <col min="515" max="515" width="15.15234375" style="24" customWidth="1"/>
    <col min="516" max="517" width="11" style="24"/>
    <col min="518" max="518" width="33.69140625" style="24" customWidth="1"/>
    <col min="519" max="767" width="11" style="24"/>
    <col min="768" max="768" width="11.3828125" style="24" customWidth="1"/>
    <col min="769" max="769" width="15.84375" style="24" customWidth="1"/>
    <col min="770" max="770" width="11" style="24"/>
    <col min="771" max="771" width="15.15234375" style="24" customWidth="1"/>
    <col min="772" max="773" width="11" style="24"/>
    <col min="774" max="774" width="33.69140625" style="24" customWidth="1"/>
    <col min="775" max="1023" width="11" style="24"/>
    <col min="1024" max="1024" width="11.3828125" style="24" customWidth="1"/>
    <col min="1025" max="1025" width="15.84375" style="24" customWidth="1"/>
    <col min="1026" max="1026" width="11" style="24"/>
    <col min="1027" max="1027" width="15.15234375" style="24" customWidth="1"/>
    <col min="1028" max="1029" width="11" style="24"/>
    <col min="1030" max="1030" width="33.69140625" style="24" customWidth="1"/>
    <col min="1031" max="1279" width="11" style="24"/>
    <col min="1280" max="1280" width="11.3828125" style="24" customWidth="1"/>
    <col min="1281" max="1281" width="15.84375" style="24" customWidth="1"/>
    <col min="1282" max="1282" width="11" style="24"/>
    <col min="1283" max="1283" width="15.15234375" style="24" customWidth="1"/>
    <col min="1284" max="1285" width="11" style="24"/>
    <col min="1286" max="1286" width="33.69140625" style="24" customWidth="1"/>
    <col min="1287" max="1535" width="11" style="24"/>
    <col min="1536" max="1536" width="11.3828125" style="24" customWidth="1"/>
    <col min="1537" max="1537" width="15.84375" style="24" customWidth="1"/>
    <col min="1538" max="1538" width="11" style="24"/>
    <col min="1539" max="1539" width="15.15234375" style="24" customWidth="1"/>
    <col min="1540" max="1541" width="11" style="24"/>
    <col min="1542" max="1542" width="33.69140625" style="24" customWidth="1"/>
    <col min="1543" max="1791" width="11" style="24"/>
    <col min="1792" max="1792" width="11.3828125" style="24" customWidth="1"/>
    <col min="1793" max="1793" width="15.84375" style="24" customWidth="1"/>
    <col min="1794" max="1794" width="11" style="24"/>
    <col min="1795" max="1795" width="15.15234375" style="24" customWidth="1"/>
    <col min="1796" max="1797" width="11" style="24"/>
    <col min="1798" max="1798" width="33.69140625" style="24" customWidth="1"/>
    <col min="1799" max="2047" width="11" style="24"/>
    <col min="2048" max="2048" width="11.3828125" style="24" customWidth="1"/>
    <col min="2049" max="2049" width="15.84375" style="24" customWidth="1"/>
    <col min="2050" max="2050" width="11" style="24"/>
    <col min="2051" max="2051" width="15.15234375" style="24" customWidth="1"/>
    <col min="2052" max="2053" width="11" style="24"/>
    <col min="2054" max="2054" width="33.69140625" style="24" customWidth="1"/>
    <col min="2055" max="2303" width="11" style="24"/>
    <col min="2304" max="2304" width="11.3828125" style="24" customWidth="1"/>
    <col min="2305" max="2305" width="15.84375" style="24" customWidth="1"/>
    <col min="2306" max="2306" width="11" style="24"/>
    <col min="2307" max="2307" width="15.15234375" style="24" customWidth="1"/>
    <col min="2308" max="2309" width="11" style="24"/>
    <col min="2310" max="2310" width="33.69140625" style="24" customWidth="1"/>
    <col min="2311" max="2559" width="11" style="24"/>
    <col min="2560" max="2560" width="11.3828125" style="24" customWidth="1"/>
    <col min="2561" max="2561" width="15.84375" style="24" customWidth="1"/>
    <col min="2562" max="2562" width="11" style="24"/>
    <col min="2563" max="2563" width="15.15234375" style="24" customWidth="1"/>
    <col min="2564" max="2565" width="11" style="24"/>
    <col min="2566" max="2566" width="33.69140625" style="24" customWidth="1"/>
    <col min="2567" max="2815" width="11" style="24"/>
    <col min="2816" max="2816" width="11.3828125" style="24" customWidth="1"/>
    <col min="2817" max="2817" width="15.84375" style="24" customWidth="1"/>
    <col min="2818" max="2818" width="11" style="24"/>
    <col min="2819" max="2819" width="15.15234375" style="24" customWidth="1"/>
    <col min="2820" max="2821" width="11" style="24"/>
    <col min="2822" max="2822" width="33.69140625" style="24" customWidth="1"/>
    <col min="2823" max="3071" width="11" style="24"/>
    <col min="3072" max="3072" width="11.3828125" style="24" customWidth="1"/>
    <col min="3073" max="3073" width="15.84375" style="24" customWidth="1"/>
    <col min="3074" max="3074" width="11" style="24"/>
    <col min="3075" max="3075" width="15.15234375" style="24" customWidth="1"/>
    <col min="3076" max="3077" width="11" style="24"/>
    <col min="3078" max="3078" width="33.69140625" style="24" customWidth="1"/>
    <col min="3079" max="3327" width="11" style="24"/>
    <col min="3328" max="3328" width="11.3828125" style="24" customWidth="1"/>
    <col min="3329" max="3329" width="15.84375" style="24" customWidth="1"/>
    <col min="3330" max="3330" width="11" style="24"/>
    <col min="3331" max="3331" width="15.15234375" style="24" customWidth="1"/>
    <col min="3332" max="3333" width="11" style="24"/>
    <col min="3334" max="3334" width="33.69140625" style="24" customWidth="1"/>
    <col min="3335" max="3583" width="11" style="24"/>
    <col min="3584" max="3584" width="11.3828125" style="24" customWidth="1"/>
    <col min="3585" max="3585" width="15.84375" style="24" customWidth="1"/>
    <col min="3586" max="3586" width="11" style="24"/>
    <col min="3587" max="3587" width="15.15234375" style="24" customWidth="1"/>
    <col min="3588" max="3589" width="11" style="24"/>
    <col min="3590" max="3590" width="33.69140625" style="24" customWidth="1"/>
    <col min="3591" max="3839" width="11" style="24"/>
    <col min="3840" max="3840" width="11.3828125" style="24" customWidth="1"/>
    <col min="3841" max="3841" width="15.84375" style="24" customWidth="1"/>
    <col min="3842" max="3842" width="11" style="24"/>
    <col min="3843" max="3843" width="15.15234375" style="24" customWidth="1"/>
    <col min="3844" max="3845" width="11" style="24"/>
    <col min="3846" max="3846" width="33.69140625" style="24" customWidth="1"/>
    <col min="3847" max="4095" width="11" style="24"/>
    <col min="4096" max="4096" width="11.3828125" style="24" customWidth="1"/>
    <col min="4097" max="4097" width="15.84375" style="24" customWidth="1"/>
    <col min="4098" max="4098" width="11" style="24"/>
    <col min="4099" max="4099" width="15.15234375" style="24" customWidth="1"/>
    <col min="4100" max="4101" width="11" style="24"/>
    <col min="4102" max="4102" width="33.69140625" style="24" customWidth="1"/>
    <col min="4103" max="4351" width="11" style="24"/>
    <col min="4352" max="4352" width="11.3828125" style="24" customWidth="1"/>
    <col min="4353" max="4353" width="15.84375" style="24" customWidth="1"/>
    <col min="4354" max="4354" width="11" style="24"/>
    <col min="4355" max="4355" width="15.15234375" style="24" customWidth="1"/>
    <col min="4356" max="4357" width="11" style="24"/>
    <col min="4358" max="4358" width="33.69140625" style="24" customWidth="1"/>
    <col min="4359" max="4607" width="11" style="24"/>
    <col min="4608" max="4608" width="11.3828125" style="24" customWidth="1"/>
    <col min="4609" max="4609" width="15.84375" style="24" customWidth="1"/>
    <col min="4610" max="4610" width="11" style="24"/>
    <col min="4611" max="4611" width="15.15234375" style="24" customWidth="1"/>
    <col min="4612" max="4613" width="11" style="24"/>
    <col min="4614" max="4614" width="33.69140625" style="24" customWidth="1"/>
    <col min="4615" max="4863" width="11" style="24"/>
    <col min="4864" max="4864" width="11.3828125" style="24" customWidth="1"/>
    <col min="4865" max="4865" width="15.84375" style="24" customWidth="1"/>
    <col min="4866" max="4866" width="11" style="24"/>
    <col min="4867" max="4867" width="15.15234375" style="24" customWidth="1"/>
    <col min="4868" max="4869" width="11" style="24"/>
    <col min="4870" max="4870" width="33.69140625" style="24" customWidth="1"/>
    <col min="4871" max="5119" width="11" style="24"/>
    <col min="5120" max="5120" width="11.3828125" style="24" customWidth="1"/>
    <col min="5121" max="5121" width="15.84375" style="24" customWidth="1"/>
    <col min="5122" max="5122" width="11" style="24"/>
    <col min="5123" max="5123" width="15.15234375" style="24" customWidth="1"/>
    <col min="5124" max="5125" width="11" style="24"/>
    <col min="5126" max="5126" width="33.69140625" style="24" customWidth="1"/>
    <col min="5127" max="5375" width="11" style="24"/>
    <col min="5376" max="5376" width="11.3828125" style="24" customWidth="1"/>
    <col min="5377" max="5377" width="15.84375" style="24" customWidth="1"/>
    <col min="5378" max="5378" width="11" style="24"/>
    <col min="5379" max="5379" width="15.15234375" style="24" customWidth="1"/>
    <col min="5380" max="5381" width="11" style="24"/>
    <col min="5382" max="5382" width="33.69140625" style="24" customWidth="1"/>
    <col min="5383" max="5631" width="11" style="24"/>
    <col min="5632" max="5632" width="11.3828125" style="24" customWidth="1"/>
    <col min="5633" max="5633" width="15.84375" style="24" customWidth="1"/>
    <col min="5634" max="5634" width="11" style="24"/>
    <col min="5635" max="5635" width="15.15234375" style="24" customWidth="1"/>
    <col min="5636" max="5637" width="11" style="24"/>
    <col min="5638" max="5638" width="33.69140625" style="24" customWidth="1"/>
    <col min="5639" max="5887" width="11" style="24"/>
    <col min="5888" max="5888" width="11.3828125" style="24" customWidth="1"/>
    <col min="5889" max="5889" width="15.84375" style="24" customWidth="1"/>
    <col min="5890" max="5890" width="11" style="24"/>
    <col min="5891" max="5891" width="15.15234375" style="24" customWidth="1"/>
    <col min="5892" max="5893" width="11" style="24"/>
    <col min="5894" max="5894" width="33.69140625" style="24" customWidth="1"/>
    <col min="5895" max="6143" width="11" style="24"/>
    <col min="6144" max="6144" width="11.3828125" style="24" customWidth="1"/>
    <col min="6145" max="6145" width="15.84375" style="24" customWidth="1"/>
    <col min="6146" max="6146" width="11" style="24"/>
    <col min="6147" max="6147" width="15.15234375" style="24" customWidth="1"/>
    <col min="6148" max="6149" width="11" style="24"/>
    <col min="6150" max="6150" width="33.69140625" style="24" customWidth="1"/>
    <col min="6151" max="6399" width="11" style="24"/>
    <col min="6400" max="6400" width="11.3828125" style="24" customWidth="1"/>
    <col min="6401" max="6401" width="15.84375" style="24" customWidth="1"/>
    <col min="6402" max="6402" width="11" style="24"/>
    <col min="6403" max="6403" width="15.15234375" style="24" customWidth="1"/>
    <col min="6404" max="6405" width="11" style="24"/>
    <col min="6406" max="6406" width="33.69140625" style="24" customWidth="1"/>
    <col min="6407" max="6655" width="11" style="24"/>
    <col min="6656" max="6656" width="11.3828125" style="24" customWidth="1"/>
    <col min="6657" max="6657" width="15.84375" style="24" customWidth="1"/>
    <col min="6658" max="6658" width="11" style="24"/>
    <col min="6659" max="6659" width="15.15234375" style="24" customWidth="1"/>
    <col min="6660" max="6661" width="11" style="24"/>
    <col min="6662" max="6662" width="33.69140625" style="24" customWidth="1"/>
    <col min="6663" max="6911" width="11" style="24"/>
    <col min="6912" max="6912" width="11.3828125" style="24" customWidth="1"/>
    <col min="6913" max="6913" width="15.84375" style="24" customWidth="1"/>
    <col min="6914" max="6914" width="11" style="24"/>
    <col min="6915" max="6915" width="15.15234375" style="24" customWidth="1"/>
    <col min="6916" max="6917" width="11" style="24"/>
    <col min="6918" max="6918" width="33.69140625" style="24" customWidth="1"/>
    <col min="6919" max="7167" width="11" style="24"/>
    <col min="7168" max="7168" width="11.3828125" style="24" customWidth="1"/>
    <col min="7169" max="7169" width="15.84375" style="24" customWidth="1"/>
    <col min="7170" max="7170" width="11" style="24"/>
    <col min="7171" max="7171" width="15.15234375" style="24" customWidth="1"/>
    <col min="7172" max="7173" width="11" style="24"/>
    <col min="7174" max="7174" width="33.69140625" style="24" customWidth="1"/>
    <col min="7175" max="7423" width="11" style="24"/>
    <col min="7424" max="7424" width="11.3828125" style="24" customWidth="1"/>
    <col min="7425" max="7425" width="15.84375" style="24" customWidth="1"/>
    <col min="7426" max="7426" width="11" style="24"/>
    <col min="7427" max="7427" width="15.15234375" style="24" customWidth="1"/>
    <col min="7428" max="7429" width="11" style="24"/>
    <col min="7430" max="7430" width="33.69140625" style="24" customWidth="1"/>
    <col min="7431" max="7679" width="11" style="24"/>
    <col min="7680" max="7680" width="11.3828125" style="24" customWidth="1"/>
    <col min="7681" max="7681" width="15.84375" style="24" customWidth="1"/>
    <col min="7682" max="7682" width="11" style="24"/>
    <col min="7683" max="7683" width="15.15234375" style="24" customWidth="1"/>
    <col min="7684" max="7685" width="11" style="24"/>
    <col min="7686" max="7686" width="33.69140625" style="24" customWidth="1"/>
    <col min="7687" max="7935" width="11" style="24"/>
    <col min="7936" max="7936" width="11.3828125" style="24" customWidth="1"/>
    <col min="7937" max="7937" width="15.84375" style="24" customWidth="1"/>
    <col min="7938" max="7938" width="11" style="24"/>
    <col min="7939" max="7939" width="15.15234375" style="24" customWidth="1"/>
    <col min="7940" max="7941" width="11" style="24"/>
    <col min="7942" max="7942" width="33.69140625" style="24" customWidth="1"/>
    <col min="7943" max="8191" width="11" style="24"/>
    <col min="8192" max="8192" width="11.3828125" style="24" customWidth="1"/>
    <col min="8193" max="8193" width="15.84375" style="24" customWidth="1"/>
    <col min="8194" max="8194" width="11" style="24"/>
    <col min="8195" max="8195" width="15.15234375" style="24" customWidth="1"/>
    <col min="8196" max="8197" width="11" style="24"/>
    <col min="8198" max="8198" width="33.69140625" style="24" customWidth="1"/>
    <col min="8199" max="8447" width="11" style="24"/>
    <col min="8448" max="8448" width="11.3828125" style="24" customWidth="1"/>
    <col min="8449" max="8449" width="15.84375" style="24" customWidth="1"/>
    <col min="8450" max="8450" width="11" style="24"/>
    <col min="8451" max="8451" width="15.15234375" style="24" customWidth="1"/>
    <col min="8452" max="8453" width="11" style="24"/>
    <col min="8454" max="8454" width="33.69140625" style="24" customWidth="1"/>
    <col min="8455" max="8703" width="11" style="24"/>
    <col min="8704" max="8704" width="11.3828125" style="24" customWidth="1"/>
    <col min="8705" max="8705" width="15.84375" style="24" customWidth="1"/>
    <col min="8706" max="8706" width="11" style="24"/>
    <col min="8707" max="8707" width="15.15234375" style="24" customWidth="1"/>
    <col min="8708" max="8709" width="11" style="24"/>
    <col min="8710" max="8710" width="33.69140625" style="24" customWidth="1"/>
    <col min="8711" max="8959" width="11" style="24"/>
    <col min="8960" max="8960" width="11.3828125" style="24" customWidth="1"/>
    <col min="8961" max="8961" width="15.84375" style="24" customWidth="1"/>
    <col min="8962" max="8962" width="11" style="24"/>
    <col min="8963" max="8963" width="15.15234375" style="24" customWidth="1"/>
    <col min="8964" max="8965" width="11" style="24"/>
    <col min="8966" max="8966" width="33.69140625" style="24" customWidth="1"/>
    <col min="8967" max="9215" width="11" style="24"/>
    <col min="9216" max="9216" width="11.3828125" style="24" customWidth="1"/>
    <col min="9217" max="9217" width="15.84375" style="24" customWidth="1"/>
    <col min="9218" max="9218" width="11" style="24"/>
    <col min="9219" max="9219" width="15.15234375" style="24" customWidth="1"/>
    <col min="9220" max="9221" width="11" style="24"/>
    <col min="9222" max="9222" width="33.69140625" style="24" customWidth="1"/>
    <col min="9223" max="9471" width="11" style="24"/>
    <col min="9472" max="9472" width="11.3828125" style="24" customWidth="1"/>
    <col min="9473" max="9473" width="15.84375" style="24" customWidth="1"/>
    <col min="9474" max="9474" width="11" style="24"/>
    <col min="9475" max="9475" width="15.15234375" style="24" customWidth="1"/>
    <col min="9476" max="9477" width="11" style="24"/>
    <col min="9478" max="9478" width="33.69140625" style="24" customWidth="1"/>
    <col min="9479" max="9727" width="11" style="24"/>
    <col min="9728" max="9728" width="11.3828125" style="24" customWidth="1"/>
    <col min="9729" max="9729" width="15.84375" style="24" customWidth="1"/>
    <col min="9730" max="9730" width="11" style="24"/>
    <col min="9731" max="9731" width="15.15234375" style="24" customWidth="1"/>
    <col min="9732" max="9733" width="11" style="24"/>
    <col min="9734" max="9734" width="33.69140625" style="24" customWidth="1"/>
    <col min="9735" max="9983" width="11" style="24"/>
    <col min="9984" max="9984" width="11.3828125" style="24" customWidth="1"/>
    <col min="9985" max="9985" width="15.84375" style="24" customWidth="1"/>
    <col min="9986" max="9986" width="11" style="24"/>
    <col min="9987" max="9987" width="15.15234375" style="24" customWidth="1"/>
    <col min="9988" max="9989" width="11" style="24"/>
    <col min="9990" max="9990" width="33.69140625" style="24" customWidth="1"/>
    <col min="9991" max="10239" width="11" style="24"/>
    <col min="10240" max="10240" width="11.3828125" style="24" customWidth="1"/>
    <col min="10241" max="10241" width="15.84375" style="24" customWidth="1"/>
    <col min="10242" max="10242" width="11" style="24"/>
    <col min="10243" max="10243" width="15.15234375" style="24" customWidth="1"/>
    <col min="10244" max="10245" width="11" style="24"/>
    <col min="10246" max="10246" width="33.69140625" style="24" customWidth="1"/>
    <col min="10247" max="10495" width="11" style="24"/>
    <col min="10496" max="10496" width="11.3828125" style="24" customWidth="1"/>
    <col min="10497" max="10497" width="15.84375" style="24" customWidth="1"/>
    <col min="10498" max="10498" width="11" style="24"/>
    <col min="10499" max="10499" width="15.15234375" style="24" customWidth="1"/>
    <col min="10500" max="10501" width="11" style="24"/>
    <col min="10502" max="10502" width="33.69140625" style="24" customWidth="1"/>
    <col min="10503" max="10751" width="11" style="24"/>
    <col min="10752" max="10752" width="11.3828125" style="24" customWidth="1"/>
    <col min="10753" max="10753" width="15.84375" style="24" customWidth="1"/>
    <col min="10754" max="10754" width="11" style="24"/>
    <col min="10755" max="10755" width="15.15234375" style="24" customWidth="1"/>
    <col min="10756" max="10757" width="11" style="24"/>
    <col min="10758" max="10758" width="33.69140625" style="24" customWidth="1"/>
    <col min="10759" max="11007" width="11" style="24"/>
    <col min="11008" max="11008" width="11.3828125" style="24" customWidth="1"/>
    <col min="11009" max="11009" width="15.84375" style="24" customWidth="1"/>
    <col min="11010" max="11010" width="11" style="24"/>
    <col min="11011" max="11011" width="15.15234375" style="24" customWidth="1"/>
    <col min="11012" max="11013" width="11" style="24"/>
    <col min="11014" max="11014" width="33.69140625" style="24" customWidth="1"/>
    <col min="11015" max="11263" width="11" style="24"/>
    <col min="11264" max="11264" width="11.3828125" style="24" customWidth="1"/>
    <col min="11265" max="11265" width="15.84375" style="24" customWidth="1"/>
    <col min="11266" max="11266" width="11" style="24"/>
    <col min="11267" max="11267" width="15.15234375" style="24" customWidth="1"/>
    <col min="11268" max="11269" width="11" style="24"/>
    <col min="11270" max="11270" width="33.69140625" style="24" customWidth="1"/>
    <col min="11271" max="11519" width="11" style="24"/>
    <col min="11520" max="11520" width="11.3828125" style="24" customWidth="1"/>
    <col min="11521" max="11521" width="15.84375" style="24" customWidth="1"/>
    <col min="11522" max="11522" width="11" style="24"/>
    <col min="11523" max="11523" width="15.15234375" style="24" customWidth="1"/>
    <col min="11524" max="11525" width="11" style="24"/>
    <col min="11526" max="11526" width="33.69140625" style="24" customWidth="1"/>
    <col min="11527" max="11775" width="11" style="24"/>
    <col min="11776" max="11776" width="11.3828125" style="24" customWidth="1"/>
    <col min="11777" max="11777" width="15.84375" style="24" customWidth="1"/>
    <col min="11778" max="11778" width="11" style="24"/>
    <col min="11779" max="11779" width="15.15234375" style="24" customWidth="1"/>
    <col min="11780" max="11781" width="11" style="24"/>
    <col min="11782" max="11782" width="33.69140625" style="24" customWidth="1"/>
    <col min="11783" max="12031" width="11" style="24"/>
    <col min="12032" max="12032" width="11.3828125" style="24" customWidth="1"/>
    <col min="12033" max="12033" width="15.84375" style="24" customWidth="1"/>
    <col min="12034" max="12034" width="11" style="24"/>
    <col min="12035" max="12035" width="15.15234375" style="24" customWidth="1"/>
    <col min="12036" max="12037" width="11" style="24"/>
    <col min="12038" max="12038" width="33.69140625" style="24" customWidth="1"/>
    <col min="12039" max="12287" width="11" style="24"/>
    <col min="12288" max="12288" width="11.3828125" style="24" customWidth="1"/>
    <col min="12289" max="12289" width="15.84375" style="24" customWidth="1"/>
    <col min="12290" max="12290" width="11" style="24"/>
    <col min="12291" max="12291" width="15.15234375" style="24" customWidth="1"/>
    <col min="12292" max="12293" width="11" style="24"/>
    <col min="12294" max="12294" width="33.69140625" style="24" customWidth="1"/>
    <col min="12295" max="12543" width="11" style="24"/>
    <col min="12544" max="12544" width="11.3828125" style="24" customWidth="1"/>
    <col min="12545" max="12545" width="15.84375" style="24" customWidth="1"/>
    <col min="12546" max="12546" width="11" style="24"/>
    <col min="12547" max="12547" width="15.15234375" style="24" customWidth="1"/>
    <col min="12548" max="12549" width="11" style="24"/>
    <col min="12550" max="12550" width="33.69140625" style="24" customWidth="1"/>
    <col min="12551" max="12799" width="11" style="24"/>
    <col min="12800" max="12800" width="11.3828125" style="24" customWidth="1"/>
    <col min="12801" max="12801" width="15.84375" style="24" customWidth="1"/>
    <col min="12802" max="12802" width="11" style="24"/>
    <col min="12803" max="12803" width="15.15234375" style="24" customWidth="1"/>
    <col min="12804" max="12805" width="11" style="24"/>
    <col min="12806" max="12806" width="33.69140625" style="24" customWidth="1"/>
    <col min="12807" max="13055" width="11" style="24"/>
    <col min="13056" max="13056" width="11.3828125" style="24" customWidth="1"/>
    <col min="13057" max="13057" width="15.84375" style="24" customWidth="1"/>
    <col min="13058" max="13058" width="11" style="24"/>
    <col min="13059" max="13059" width="15.15234375" style="24" customWidth="1"/>
    <col min="13060" max="13061" width="11" style="24"/>
    <col min="13062" max="13062" width="33.69140625" style="24" customWidth="1"/>
    <col min="13063" max="13311" width="11" style="24"/>
    <col min="13312" max="13312" width="11.3828125" style="24" customWidth="1"/>
    <col min="13313" max="13313" width="15.84375" style="24" customWidth="1"/>
    <col min="13314" max="13314" width="11" style="24"/>
    <col min="13315" max="13315" width="15.15234375" style="24" customWidth="1"/>
    <col min="13316" max="13317" width="11" style="24"/>
    <col min="13318" max="13318" width="33.69140625" style="24" customWidth="1"/>
    <col min="13319" max="13567" width="11" style="24"/>
    <col min="13568" max="13568" width="11.3828125" style="24" customWidth="1"/>
    <col min="13569" max="13569" width="15.84375" style="24" customWidth="1"/>
    <col min="13570" max="13570" width="11" style="24"/>
    <col min="13571" max="13571" width="15.15234375" style="24" customWidth="1"/>
    <col min="13572" max="13573" width="11" style="24"/>
    <col min="13574" max="13574" width="33.69140625" style="24" customWidth="1"/>
    <col min="13575" max="13823" width="11" style="24"/>
    <col min="13824" max="13824" width="11.3828125" style="24" customWidth="1"/>
    <col min="13825" max="13825" width="15.84375" style="24" customWidth="1"/>
    <col min="13826" max="13826" width="11" style="24"/>
    <col min="13827" max="13827" width="15.15234375" style="24" customWidth="1"/>
    <col min="13828" max="13829" width="11" style="24"/>
    <col min="13830" max="13830" width="33.69140625" style="24" customWidth="1"/>
    <col min="13831" max="14079" width="11" style="24"/>
    <col min="14080" max="14080" width="11.3828125" style="24" customWidth="1"/>
    <col min="14081" max="14081" width="15.84375" style="24" customWidth="1"/>
    <col min="14082" max="14082" width="11" style="24"/>
    <col min="14083" max="14083" width="15.15234375" style="24" customWidth="1"/>
    <col min="14084" max="14085" width="11" style="24"/>
    <col min="14086" max="14086" width="33.69140625" style="24" customWidth="1"/>
    <col min="14087" max="14335" width="11" style="24"/>
    <col min="14336" max="14336" width="11.3828125" style="24" customWidth="1"/>
    <col min="14337" max="14337" width="15.84375" style="24" customWidth="1"/>
    <col min="14338" max="14338" width="11" style="24"/>
    <col min="14339" max="14339" width="15.15234375" style="24" customWidth="1"/>
    <col min="14340" max="14341" width="11" style="24"/>
    <col min="14342" max="14342" width="33.69140625" style="24" customWidth="1"/>
    <col min="14343" max="14591" width="11" style="24"/>
    <col min="14592" max="14592" width="11.3828125" style="24" customWidth="1"/>
    <col min="14593" max="14593" width="15.84375" style="24" customWidth="1"/>
    <col min="14594" max="14594" width="11" style="24"/>
    <col min="14595" max="14595" width="15.15234375" style="24" customWidth="1"/>
    <col min="14596" max="14597" width="11" style="24"/>
    <col min="14598" max="14598" width="33.69140625" style="24" customWidth="1"/>
    <col min="14599" max="14847" width="11" style="24"/>
    <col min="14848" max="14848" width="11.3828125" style="24" customWidth="1"/>
    <col min="14849" max="14849" width="15.84375" style="24" customWidth="1"/>
    <col min="14850" max="14850" width="11" style="24"/>
    <col min="14851" max="14851" width="15.15234375" style="24" customWidth="1"/>
    <col min="14852" max="14853" width="11" style="24"/>
    <col min="14854" max="14854" width="33.69140625" style="24" customWidth="1"/>
    <col min="14855" max="15103" width="11" style="24"/>
    <col min="15104" max="15104" width="11.3828125" style="24" customWidth="1"/>
    <col min="15105" max="15105" width="15.84375" style="24" customWidth="1"/>
    <col min="15106" max="15106" width="11" style="24"/>
    <col min="15107" max="15107" width="15.15234375" style="24" customWidth="1"/>
    <col min="15108" max="15109" width="11" style="24"/>
    <col min="15110" max="15110" width="33.69140625" style="24" customWidth="1"/>
    <col min="15111" max="15359" width="11" style="24"/>
    <col min="15360" max="15360" width="11.3828125" style="24" customWidth="1"/>
    <col min="15361" max="15361" width="15.84375" style="24" customWidth="1"/>
    <col min="15362" max="15362" width="11" style="24"/>
    <col min="15363" max="15363" width="15.15234375" style="24" customWidth="1"/>
    <col min="15364" max="15365" width="11" style="24"/>
    <col min="15366" max="15366" width="33.69140625" style="24" customWidth="1"/>
    <col min="15367" max="15615" width="11" style="24"/>
    <col min="15616" max="15616" width="11.3828125" style="24" customWidth="1"/>
    <col min="15617" max="15617" width="15.84375" style="24" customWidth="1"/>
    <col min="15618" max="15618" width="11" style="24"/>
    <col min="15619" max="15619" width="15.15234375" style="24" customWidth="1"/>
    <col min="15620" max="15621" width="11" style="24"/>
    <col min="15622" max="15622" width="33.69140625" style="24" customWidth="1"/>
    <col min="15623" max="15871" width="11" style="24"/>
    <col min="15872" max="15872" width="11.3828125" style="24" customWidth="1"/>
    <col min="15873" max="15873" width="15.84375" style="24" customWidth="1"/>
    <col min="15874" max="15874" width="11" style="24"/>
    <col min="15875" max="15875" width="15.15234375" style="24" customWidth="1"/>
    <col min="15876" max="15877" width="11" style="24"/>
    <col min="15878" max="15878" width="33.69140625" style="24" customWidth="1"/>
    <col min="15879" max="16127" width="11" style="24"/>
    <col min="16128" max="16128" width="11.3828125" style="24" customWidth="1"/>
    <col min="16129" max="16129" width="15.84375" style="24" customWidth="1"/>
    <col min="16130" max="16130" width="11" style="24"/>
    <col min="16131" max="16131" width="15.15234375" style="24" customWidth="1"/>
    <col min="16132" max="16133" width="11" style="24"/>
    <col min="16134" max="16134" width="33.69140625" style="24" customWidth="1"/>
    <col min="16135" max="16383" width="11" style="24"/>
    <col min="16384" max="16384" width="11.3828125" style="24" customWidth="1"/>
  </cols>
  <sheetData>
    <row r="2" spans="1:9" ht="18.45" x14ac:dyDescent="0.5">
      <c r="A2" s="169" t="s">
        <v>389</v>
      </c>
    </row>
    <row r="3" spans="1:9" x14ac:dyDescent="0.35">
      <c r="A3" s="144"/>
    </row>
    <row r="4" spans="1:9" ht="25.75" x14ac:dyDescent="0.35">
      <c r="A4" s="171" t="s">
        <v>16</v>
      </c>
      <c r="B4" s="172" t="s">
        <v>332</v>
      </c>
      <c r="C4" s="173" t="s">
        <v>156</v>
      </c>
      <c r="E4" s="185" t="s">
        <v>371</v>
      </c>
    </row>
    <row r="5" spans="1:9" x14ac:dyDescent="0.35">
      <c r="A5" s="174" t="s">
        <v>155</v>
      </c>
      <c r="B5" s="175">
        <v>28</v>
      </c>
      <c r="C5" s="176" t="str">
        <f t="shared" ref="C5:C14" si="0">IF(B5&gt;=$B$16,"bestanden","nicht bestanden")</f>
        <v>bestanden</v>
      </c>
      <c r="E5" s="24">
        <f>IF(C5="bestanden",1,0)</f>
        <v>1</v>
      </c>
    </row>
    <row r="6" spans="1:9" x14ac:dyDescent="0.35">
      <c r="A6" s="174" t="s">
        <v>152</v>
      </c>
      <c r="B6" s="175">
        <v>33</v>
      </c>
      <c r="C6" s="176" t="str">
        <f t="shared" si="0"/>
        <v>bestanden</v>
      </c>
      <c r="E6" s="24">
        <f t="shared" ref="E6:E14" si="1">IF(C6="bestanden",1,0)</f>
        <v>1</v>
      </c>
    </row>
    <row r="7" spans="1:9" x14ac:dyDescent="0.35">
      <c r="A7" s="174" t="s">
        <v>150</v>
      </c>
      <c r="B7" s="175">
        <v>27</v>
      </c>
      <c r="C7" s="176" t="str">
        <f t="shared" si="0"/>
        <v>bestanden</v>
      </c>
      <c r="E7" s="24">
        <f t="shared" si="1"/>
        <v>1</v>
      </c>
      <c r="G7" s="177" t="s">
        <v>157</v>
      </c>
      <c r="H7" s="178">
        <f>SUM(E5:E14)</f>
        <v>8</v>
      </c>
      <c r="I7" s="179" t="s">
        <v>368</v>
      </c>
    </row>
    <row r="8" spans="1:9" x14ac:dyDescent="0.35">
      <c r="A8" s="174" t="s">
        <v>148</v>
      </c>
      <c r="B8" s="175">
        <v>35</v>
      </c>
      <c r="C8" s="176" t="str">
        <f t="shared" si="0"/>
        <v>bestanden</v>
      </c>
      <c r="E8" s="24">
        <f t="shared" si="1"/>
        <v>1</v>
      </c>
      <c r="G8" s="177" t="s">
        <v>367</v>
      </c>
      <c r="H8" s="178">
        <f>COUNT(E5:E14)-H7</f>
        <v>2</v>
      </c>
      <c r="I8" s="179" t="s">
        <v>369</v>
      </c>
    </row>
    <row r="9" spans="1:9" x14ac:dyDescent="0.35">
      <c r="A9" s="174" t="s">
        <v>153</v>
      </c>
      <c r="B9" s="175">
        <v>21</v>
      </c>
      <c r="C9" s="176" t="str">
        <f t="shared" si="0"/>
        <v>nicht bestanden</v>
      </c>
      <c r="E9" s="24">
        <f t="shared" si="1"/>
        <v>0</v>
      </c>
    </row>
    <row r="10" spans="1:9" x14ac:dyDescent="0.35">
      <c r="A10" s="174" t="s">
        <v>109</v>
      </c>
      <c r="B10" s="175">
        <v>29</v>
      </c>
      <c r="C10" s="176" t="str">
        <f t="shared" si="0"/>
        <v>bestanden</v>
      </c>
      <c r="E10" s="24">
        <f t="shared" si="1"/>
        <v>1</v>
      </c>
    </row>
    <row r="11" spans="1:9" x14ac:dyDescent="0.35">
      <c r="A11" s="174" t="s">
        <v>149</v>
      </c>
      <c r="B11" s="175">
        <v>30</v>
      </c>
      <c r="C11" s="176" t="str">
        <f t="shared" si="0"/>
        <v>bestanden</v>
      </c>
      <c r="E11" s="24">
        <f t="shared" si="1"/>
        <v>1</v>
      </c>
    </row>
    <row r="12" spans="1:9" x14ac:dyDescent="0.35">
      <c r="A12" s="174" t="s">
        <v>154</v>
      </c>
      <c r="B12" s="175">
        <v>32</v>
      </c>
      <c r="C12" s="176" t="str">
        <f t="shared" si="0"/>
        <v>bestanden</v>
      </c>
      <c r="E12" s="24">
        <f t="shared" si="1"/>
        <v>1</v>
      </c>
    </row>
    <row r="13" spans="1:9" x14ac:dyDescent="0.35">
      <c r="A13" s="174" t="s">
        <v>110</v>
      </c>
      <c r="B13" s="175">
        <v>32</v>
      </c>
      <c r="C13" s="176" t="str">
        <f t="shared" si="0"/>
        <v>bestanden</v>
      </c>
      <c r="E13" s="24">
        <f t="shared" si="1"/>
        <v>1</v>
      </c>
    </row>
    <row r="14" spans="1:9" x14ac:dyDescent="0.35">
      <c r="A14" s="174" t="s">
        <v>151</v>
      </c>
      <c r="B14" s="175">
        <v>18</v>
      </c>
      <c r="C14" s="176" t="str">
        <f t="shared" si="0"/>
        <v>nicht bestanden</v>
      </c>
      <c r="E14" s="24">
        <f t="shared" si="1"/>
        <v>0</v>
      </c>
    </row>
    <row r="15" spans="1:9" ht="34" customHeight="1" x14ac:dyDescent="0.35">
      <c r="A15" s="144"/>
    </row>
    <row r="16" spans="1:9" ht="22.75" customHeight="1" x14ac:dyDescent="0.5">
      <c r="A16" s="144" t="s">
        <v>333</v>
      </c>
      <c r="B16" s="180">
        <v>27</v>
      </c>
      <c r="C16" s="24" t="s">
        <v>334</v>
      </c>
    </row>
    <row r="18" spans="1:9" ht="43.5" customHeight="1" x14ac:dyDescent="0.35">
      <c r="A18" s="233" t="s">
        <v>370</v>
      </c>
      <c r="B18" s="233"/>
      <c r="C18" s="233"/>
      <c r="D18" s="233"/>
      <c r="E18" s="233"/>
      <c r="F18" s="233"/>
      <c r="G18" s="233"/>
      <c r="H18" s="233"/>
      <c r="I18" s="233"/>
    </row>
    <row r="19" spans="1:9" x14ac:dyDescent="0.35">
      <c r="A19" s="181"/>
      <c r="B19" s="182"/>
      <c r="C19" s="183"/>
      <c r="D19" s="183"/>
      <c r="E19" s="183"/>
      <c r="F19" s="183"/>
      <c r="G19" s="183"/>
      <c r="H19" s="183"/>
      <c r="I19" s="183"/>
    </row>
    <row r="20" spans="1:9" x14ac:dyDescent="0.35">
      <c r="A20" s="181"/>
      <c r="B20" s="182"/>
      <c r="C20" s="183"/>
      <c r="D20" s="183"/>
      <c r="E20" s="183"/>
      <c r="F20" s="183"/>
      <c r="G20" s="183"/>
      <c r="H20" s="183"/>
      <c r="I20" s="183"/>
    </row>
    <row r="21" spans="1:9" x14ac:dyDescent="0.35">
      <c r="A21" s="184" t="s">
        <v>366</v>
      </c>
      <c r="B21" s="182"/>
      <c r="C21" s="183"/>
      <c r="D21" s="183"/>
      <c r="E21" s="183"/>
      <c r="F21" s="183"/>
      <c r="G21" s="183"/>
      <c r="H21" s="183"/>
      <c r="I21" s="183"/>
    </row>
    <row r="22" spans="1:9" x14ac:dyDescent="0.35">
      <c r="A22" s="181" t="s">
        <v>365</v>
      </c>
      <c r="B22" s="182"/>
      <c r="C22" s="183"/>
      <c r="D22" s="183"/>
      <c r="E22" s="183"/>
      <c r="F22" s="183"/>
      <c r="G22" s="183"/>
      <c r="H22" s="183"/>
      <c r="I22" s="183"/>
    </row>
    <row r="23" spans="1:9" x14ac:dyDescent="0.35">
      <c r="A23" s="181" t="s">
        <v>158</v>
      </c>
      <c r="B23" s="182"/>
      <c r="C23" s="183"/>
      <c r="D23" s="183"/>
      <c r="E23" s="183"/>
      <c r="F23" s="183"/>
      <c r="G23" s="183"/>
      <c r="H23" s="183"/>
      <c r="I23" s="183"/>
    </row>
    <row r="24" spans="1:9" x14ac:dyDescent="0.35">
      <c r="A24" s="183"/>
      <c r="B24" s="182"/>
      <c r="C24" s="183"/>
      <c r="D24" s="183"/>
      <c r="E24" s="183"/>
      <c r="F24" s="183"/>
    </row>
  </sheetData>
  <sortState xmlns:xlrd2="http://schemas.microsoft.com/office/spreadsheetml/2017/richdata2" ref="A5:C14">
    <sortCondition ref="A5:A14"/>
  </sortState>
  <mergeCells count="1">
    <mergeCell ref="A18:I18"/>
  </mergeCells>
  <conditionalFormatting sqref="C5:C14">
    <cfRule type="expression" dxfId="0" priority="1" stopIfTrue="1">
      <formula>LOWER(C5)=IF(B5&gt;=$B$16,"bestanden","nicht bestanden")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rgb="FFC6E6A2"/>
  </sheetPr>
  <dimension ref="A1:D24"/>
  <sheetViews>
    <sheetView workbookViewId="0">
      <selection activeCell="G36" sqref="G36"/>
    </sheetView>
  </sheetViews>
  <sheetFormatPr baseColWidth="10" defaultRowHeight="12.45" x14ac:dyDescent="0.3"/>
  <cols>
    <col min="1" max="1" width="22.84375" customWidth="1"/>
    <col min="2" max="2" width="11.3828125" customWidth="1"/>
    <col min="3" max="3" width="21.3828125" customWidth="1"/>
    <col min="4" max="4" width="19.3828125" customWidth="1"/>
    <col min="5" max="6" width="12.3828125" customWidth="1"/>
    <col min="7" max="7" width="23.84375" customWidth="1"/>
    <col min="8" max="8" width="6" customWidth="1"/>
  </cols>
  <sheetData>
    <row r="1" spans="1:4" ht="14.9" customHeight="1" x14ac:dyDescent="0.4">
      <c r="A1" s="65" t="s">
        <v>6</v>
      </c>
      <c r="B1" s="66"/>
      <c r="C1" s="66"/>
      <c r="D1" s="66"/>
    </row>
    <row r="2" spans="1:4" ht="14.9" customHeight="1" x14ac:dyDescent="0.4">
      <c r="A2" s="65"/>
      <c r="B2" s="66"/>
      <c r="C2" s="66"/>
      <c r="D2" s="66"/>
    </row>
    <row r="3" spans="1:4" ht="14.6" x14ac:dyDescent="0.4">
      <c r="A3" s="65" t="s">
        <v>351</v>
      </c>
      <c r="B3" s="66"/>
      <c r="C3" s="66"/>
      <c r="D3" s="66"/>
    </row>
    <row r="4" spans="1:4" ht="14.6" x14ac:dyDescent="0.4">
      <c r="A4" s="65"/>
      <c r="B4" s="66"/>
      <c r="C4" s="66"/>
      <c r="D4" s="66"/>
    </row>
    <row r="5" spans="1:4" ht="14.6" x14ac:dyDescent="0.4">
      <c r="A5" s="65" t="s">
        <v>0</v>
      </c>
      <c r="B5" s="66" t="s">
        <v>1</v>
      </c>
      <c r="C5" s="66"/>
      <c r="D5" s="66"/>
    </row>
    <row r="6" spans="1:4" ht="14.6" x14ac:dyDescent="0.4">
      <c r="A6" s="65" t="s">
        <v>7</v>
      </c>
      <c r="B6" s="66">
        <v>970000</v>
      </c>
      <c r="C6" s="67" t="s">
        <v>2</v>
      </c>
      <c r="D6" s="68"/>
    </row>
    <row r="7" spans="1:4" ht="14.6" x14ac:dyDescent="0.4">
      <c r="A7" s="65" t="s">
        <v>8</v>
      </c>
      <c r="B7" s="66">
        <v>860000</v>
      </c>
      <c r="C7" s="67" t="s">
        <v>3</v>
      </c>
      <c r="D7" s="68"/>
    </row>
    <row r="8" spans="1:4" ht="14.6" x14ac:dyDescent="0.4">
      <c r="A8" s="65" t="s">
        <v>9</v>
      </c>
      <c r="B8" s="66">
        <v>700000</v>
      </c>
      <c r="C8" s="67" t="s">
        <v>4</v>
      </c>
      <c r="D8" s="68"/>
    </row>
    <row r="9" spans="1:4" ht="14.6" x14ac:dyDescent="0.4">
      <c r="A9" s="65" t="s">
        <v>10</v>
      </c>
      <c r="B9" s="66">
        <v>1200000</v>
      </c>
      <c r="C9" s="67" t="s">
        <v>5</v>
      </c>
      <c r="D9" s="68"/>
    </row>
    <row r="10" spans="1:4" ht="14.6" x14ac:dyDescent="0.4">
      <c r="A10" s="65" t="s">
        <v>11</v>
      </c>
      <c r="B10" s="66">
        <v>930000</v>
      </c>
      <c r="C10" s="66"/>
      <c r="D10" s="66"/>
    </row>
    <row r="11" spans="1:4" ht="14.6" x14ac:dyDescent="0.4">
      <c r="A11" s="65" t="s">
        <v>12</v>
      </c>
      <c r="B11" s="66">
        <v>720000</v>
      </c>
      <c r="C11" s="66"/>
      <c r="D11" s="66"/>
    </row>
    <row r="12" spans="1:4" ht="14.6" x14ac:dyDescent="0.4">
      <c r="A12" s="65" t="s">
        <v>13</v>
      </c>
      <c r="B12" s="66">
        <v>860000</v>
      </c>
      <c r="C12" s="66"/>
      <c r="D12" s="66"/>
    </row>
    <row r="13" spans="1:4" ht="14.6" x14ac:dyDescent="0.4">
      <c r="A13" s="65" t="s">
        <v>14</v>
      </c>
      <c r="B13" s="66">
        <v>910000</v>
      </c>
      <c r="C13" s="186"/>
      <c r="D13" s="66"/>
    </row>
    <row r="14" spans="1:4" ht="14.6" x14ac:dyDescent="0.4">
      <c r="A14" s="65" t="s">
        <v>15</v>
      </c>
      <c r="B14" s="66">
        <v>975000</v>
      </c>
      <c r="C14" s="66"/>
      <c r="D14" s="66"/>
    </row>
    <row r="15" spans="1:4" ht="14.6" x14ac:dyDescent="0.4">
      <c r="A15" s="66"/>
      <c r="B15" s="66"/>
      <c r="C15" s="66"/>
      <c r="D15" s="69"/>
    </row>
    <row r="16" spans="1:4" ht="12.9" x14ac:dyDescent="0.35">
      <c r="A16" s="31"/>
      <c r="B16" s="31"/>
      <c r="C16" s="31"/>
      <c r="D16" s="31"/>
    </row>
    <row r="17" spans="1:4" ht="12.9" x14ac:dyDescent="0.35">
      <c r="A17" s="52"/>
      <c r="B17" s="52"/>
      <c r="C17" s="52"/>
      <c r="D17" s="52"/>
    </row>
    <row r="18" spans="1:4" ht="14.6" x14ac:dyDescent="0.4">
      <c r="A18" s="64" t="s">
        <v>344</v>
      </c>
      <c r="B18" s="52"/>
      <c r="C18" s="52"/>
      <c r="D18" s="52"/>
    </row>
    <row r="19" spans="1:4" ht="14.6" x14ac:dyDescent="0.4">
      <c r="A19" s="64" t="s">
        <v>379</v>
      </c>
      <c r="B19" s="52"/>
      <c r="C19" s="52"/>
      <c r="D19" s="52"/>
    </row>
    <row r="20" spans="1:4" ht="12.9" x14ac:dyDescent="0.35">
      <c r="A20" s="52"/>
      <c r="B20" s="52"/>
      <c r="C20" s="52"/>
      <c r="D20" s="52"/>
    </row>
    <row r="21" spans="1:4" ht="12.9" x14ac:dyDescent="0.35">
      <c r="A21" s="52"/>
      <c r="B21" s="52"/>
      <c r="C21" s="52"/>
      <c r="D21" s="52"/>
    </row>
    <row r="22" spans="1:4" ht="13.4" customHeight="1" x14ac:dyDescent="0.35">
      <c r="A22" s="52"/>
      <c r="B22" s="52"/>
      <c r="C22" s="187" t="s">
        <v>342</v>
      </c>
      <c r="D22" s="52"/>
    </row>
    <row r="23" spans="1:4" ht="12.9" x14ac:dyDescent="0.35">
      <c r="A23" s="52"/>
      <c r="B23" s="52"/>
      <c r="C23" s="52"/>
      <c r="D23" s="52"/>
    </row>
    <row r="24" spans="1:4" ht="12.9" x14ac:dyDescent="0.35">
      <c r="A24" s="122"/>
      <c r="B24" s="52"/>
      <c r="C24" s="52"/>
      <c r="D24" s="52"/>
    </row>
  </sheetData>
  <phoneticPr fontId="0" type="noConversion"/>
  <conditionalFormatting sqref="D6">
    <cfRule type="cellIs" dxfId="42" priority="1" stopIfTrue="1" operator="equal">
      <formula>MAX(B6:B14)</formula>
    </cfRule>
  </conditionalFormatting>
  <conditionalFormatting sqref="D7">
    <cfRule type="cellIs" dxfId="41" priority="2" stopIfTrue="1" operator="equal">
      <formula>MIN(B6:B14)</formula>
    </cfRule>
  </conditionalFormatting>
  <conditionalFormatting sqref="D8">
    <cfRule type="cellIs" dxfId="40" priority="3" stopIfTrue="1" operator="equal">
      <formula>AVERAGE(B6:B14)</formula>
    </cfRule>
  </conditionalFormatting>
  <conditionalFormatting sqref="D9">
    <cfRule type="cellIs" dxfId="39" priority="4" stopIfTrue="1" operator="equal">
      <formula>COUNT(B6:B14)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Seite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rgb="FFC6E6A2"/>
  </sheetPr>
  <dimension ref="A1:I94"/>
  <sheetViews>
    <sheetView workbookViewId="0">
      <selection activeCell="K15" sqref="K15"/>
    </sheetView>
  </sheetViews>
  <sheetFormatPr baseColWidth="10" defaultColWidth="11.3828125" defaultRowHeight="12.9" x14ac:dyDescent="0.35"/>
  <cols>
    <col min="1" max="1" width="21.3046875" style="31" bestFit="1" customWidth="1"/>
    <col min="2" max="3" width="11.84375" style="70" bestFit="1" customWidth="1"/>
    <col min="4" max="4" width="11.3828125" style="70"/>
    <col min="5" max="8" width="11.3828125" style="31"/>
    <col min="9" max="9" width="17.53515625" style="31" customWidth="1"/>
    <col min="10" max="16384" width="11.3828125" style="31"/>
  </cols>
  <sheetData>
    <row r="1" spans="1:9" x14ac:dyDescent="0.35">
      <c r="A1" s="31" t="s">
        <v>374</v>
      </c>
      <c r="B1" s="31"/>
      <c r="C1" s="31"/>
      <c r="D1" s="31"/>
    </row>
    <row r="2" spans="1:9" x14ac:dyDescent="0.35">
      <c r="F2" s="119"/>
      <c r="G2" s="120"/>
      <c r="H2" s="120"/>
      <c r="I2" s="121"/>
    </row>
    <row r="3" spans="1:9" ht="15" thickBot="1" x14ac:dyDescent="0.45">
      <c r="A3" s="71" t="s">
        <v>16</v>
      </c>
      <c r="B3" s="72" t="s">
        <v>362</v>
      </c>
      <c r="C3" s="72" t="s">
        <v>363</v>
      </c>
      <c r="D3" s="72" t="s">
        <v>364</v>
      </c>
      <c r="F3" s="127" t="s">
        <v>159</v>
      </c>
      <c r="G3" s="122"/>
      <c r="H3" s="122"/>
      <c r="I3" s="123"/>
    </row>
    <row r="4" spans="1:9" ht="14.6" x14ac:dyDescent="0.4">
      <c r="A4" s="31" t="s">
        <v>21</v>
      </c>
      <c r="B4" s="70">
        <v>50</v>
      </c>
      <c r="C4" s="70">
        <f t="shared" ref="C4:C13" si="0">B4*1.2</f>
        <v>60</v>
      </c>
      <c r="D4" s="70">
        <v>56</v>
      </c>
      <c r="F4" s="128" t="s">
        <v>160</v>
      </c>
      <c r="G4" s="122"/>
      <c r="H4" s="122"/>
      <c r="I4" s="123"/>
    </row>
    <row r="5" spans="1:9" x14ac:dyDescent="0.35">
      <c r="A5" s="31" t="s">
        <v>22</v>
      </c>
      <c r="B5" s="70">
        <v>52</v>
      </c>
      <c r="C5" s="70">
        <f t="shared" si="0"/>
        <v>62.4</v>
      </c>
      <c r="D5" s="70">
        <v>63</v>
      </c>
      <c r="F5" s="124"/>
      <c r="G5" s="125"/>
      <c r="H5" s="125"/>
      <c r="I5" s="126"/>
    </row>
    <row r="6" spans="1:9" ht="14.6" x14ac:dyDescent="0.4">
      <c r="A6" s="31" t="s">
        <v>23</v>
      </c>
      <c r="B6" s="70">
        <v>54</v>
      </c>
      <c r="C6" s="70">
        <f t="shared" si="0"/>
        <v>64.8</v>
      </c>
      <c r="D6" s="70">
        <v>61</v>
      </c>
      <c r="F6" s="128" t="s">
        <v>375</v>
      </c>
      <c r="G6" s="125"/>
      <c r="H6" s="125"/>
      <c r="I6" s="126"/>
    </row>
    <row r="7" spans="1:9" ht="13" customHeight="1" x14ac:dyDescent="0.35">
      <c r="A7" s="31" t="s">
        <v>24</v>
      </c>
      <c r="B7" s="70">
        <v>56</v>
      </c>
      <c r="C7" s="70">
        <f t="shared" si="0"/>
        <v>67.2</v>
      </c>
      <c r="D7" s="70">
        <v>67</v>
      </c>
      <c r="F7" s="189"/>
      <c r="G7" s="190"/>
      <c r="H7" s="190"/>
      <c r="I7" s="191"/>
    </row>
    <row r="8" spans="1:9" ht="13" customHeight="1" x14ac:dyDescent="0.4">
      <c r="A8" s="31" t="s">
        <v>25</v>
      </c>
      <c r="B8" s="70">
        <v>58</v>
      </c>
      <c r="C8" s="70">
        <f t="shared" si="0"/>
        <v>69.599999999999994</v>
      </c>
      <c r="D8" s="70">
        <v>68</v>
      </c>
      <c r="F8" s="128" t="s">
        <v>161</v>
      </c>
      <c r="G8" s="190"/>
      <c r="H8" s="190"/>
      <c r="I8" s="191"/>
    </row>
    <row r="9" spans="1:9" x14ac:dyDescent="0.35">
      <c r="A9" s="31" t="s">
        <v>26</v>
      </c>
      <c r="B9" s="70">
        <v>60</v>
      </c>
      <c r="C9" s="70">
        <f t="shared" si="0"/>
        <v>72</v>
      </c>
      <c r="D9" s="70">
        <v>71</v>
      </c>
      <c r="F9" s="122"/>
      <c r="G9" s="122"/>
      <c r="H9" s="122"/>
      <c r="I9" s="122"/>
    </row>
    <row r="10" spans="1:9" x14ac:dyDescent="0.35">
      <c r="A10" s="31" t="s">
        <v>27</v>
      </c>
      <c r="B10" s="70">
        <v>62</v>
      </c>
      <c r="C10" s="70">
        <f t="shared" si="0"/>
        <v>74.399999999999991</v>
      </c>
      <c r="D10" s="70">
        <v>74</v>
      </c>
    </row>
    <row r="11" spans="1:9" x14ac:dyDescent="0.35">
      <c r="A11" s="31" t="s">
        <v>28</v>
      </c>
      <c r="B11" s="70">
        <v>64</v>
      </c>
      <c r="C11" s="70">
        <f t="shared" si="0"/>
        <v>76.8</v>
      </c>
      <c r="D11" s="70">
        <v>76</v>
      </c>
    </row>
    <row r="12" spans="1:9" x14ac:dyDescent="0.35">
      <c r="A12" s="31" t="s">
        <v>29</v>
      </c>
      <c r="B12" s="70">
        <v>66</v>
      </c>
      <c r="C12" s="70">
        <f t="shared" si="0"/>
        <v>79.2</v>
      </c>
      <c r="D12" s="70">
        <v>76</v>
      </c>
    </row>
    <row r="13" spans="1:9" x14ac:dyDescent="0.35">
      <c r="A13" s="31" t="s">
        <v>30</v>
      </c>
      <c r="B13" s="70">
        <v>68</v>
      </c>
      <c r="C13" s="70">
        <f t="shared" si="0"/>
        <v>81.599999999999994</v>
      </c>
      <c r="D13" s="70">
        <v>80</v>
      </c>
    </row>
    <row r="14" spans="1:9" x14ac:dyDescent="0.35">
      <c r="A14" s="31" t="s">
        <v>31</v>
      </c>
      <c r="B14" s="70">
        <v>70</v>
      </c>
      <c r="D14" s="70">
        <v>44</v>
      </c>
    </row>
    <row r="15" spans="1:9" x14ac:dyDescent="0.35">
      <c r="A15" s="31" t="s">
        <v>32</v>
      </c>
      <c r="B15" s="70">
        <v>72</v>
      </c>
      <c r="C15" s="70">
        <f t="shared" ref="C15:C21" si="1">B15*1.2</f>
        <v>86.399999999999991</v>
      </c>
      <c r="D15" s="70">
        <v>80</v>
      </c>
    </row>
    <row r="16" spans="1:9" x14ac:dyDescent="0.35">
      <c r="A16" s="31" t="s">
        <v>33</v>
      </c>
      <c r="B16" s="70">
        <v>74</v>
      </c>
      <c r="C16" s="70">
        <f t="shared" si="1"/>
        <v>88.8</v>
      </c>
      <c r="D16" s="70">
        <v>88</v>
      </c>
    </row>
    <row r="17" spans="1:4" x14ac:dyDescent="0.35">
      <c r="A17" s="31" t="s">
        <v>34</v>
      </c>
      <c r="B17" s="70">
        <v>76</v>
      </c>
      <c r="C17" s="70">
        <f t="shared" si="1"/>
        <v>91.2</v>
      </c>
      <c r="D17" s="70">
        <v>92</v>
      </c>
    </row>
    <row r="18" spans="1:4" x14ac:dyDescent="0.35">
      <c r="A18" s="31" t="s">
        <v>35</v>
      </c>
      <c r="B18" s="70">
        <v>78</v>
      </c>
      <c r="C18" s="70">
        <f t="shared" si="1"/>
        <v>93.6</v>
      </c>
      <c r="D18" s="70">
        <v>90</v>
      </c>
    </row>
    <row r="19" spans="1:4" x14ac:dyDescent="0.35">
      <c r="A19" s="31" t="s">
        <v>36</v>
      </c>
      <c r="B19" s="70">
        <v>80</v>
      </c>
      <c r="C19" s="70">
        <f t="shared" si="1"/>
        <v>96</v>
      </c>
      <c r="D19" s="70">
        <v>92</v>
      </c>
    </row>
    <row r="20" spans="1:4" x14ac:dyDescent="0.35">
      <c r="A20" s="31" t="s">
        <v>37</v>
      </c>
      <c r="B20" s="70">
        <v>82</v>
      </c>
      <c r="C20" s="70">
        <f t="shared" si="1"/>
        <v>98.399999999999991</v>
      </c>
      <c r="D20" s="70">
        <v>93</v>
      </c>
    </row>
    <row r="21" spans="1:4" x14ac:dyDescent="0.35">
      <c r="A21" s="31" t="s">
        <v>38</v>
      </c>
      <c r="B21" s="70">
        <v>84</v>
      </c>
      <c r="C21" s="70">
        <f t="shared" si="1"/>
        <v>100.8</v>
      </c>
      <c r="D21" s="70">
        <v>93</v>
      </c>
    </row>
    <row r="22" spans="1:4" x14ac:dyDescent="0.35">
      <c r="A22" s="31" t="s">
        <v>39</v>
      </c>
      <c r="B22" s="70">
        <v>86</v>
      </c>
      <c r="D22" s="70">
        <v>47</v>
      </c>
    </row>
    <row r="23" spans="1:4" x14ac:dyDescent="0.35">
      <c r="A23" s="31" t="s">
        <v>40</v>
      </c>
      <c r="B23" s="70">
        <v>88</v>
      </c>
      <c r="C23" s="70">
        <f t="shared" ref="C23:C43" si="2">B23*1.2</f>
        <v>105.6</v>
      </c>
      <c r="D23" s="70">
        <v>99</v>
      </c>
    </row>
    <row r="24" spans="1:4" x14ac:dyDescent="0.35">
      <c r="A24" s="31" t="s">
        <v>41</v>
      </c>
      <c r="B24" s="70">
        <v>90</v>
      </c>
      <c r="C24" s="70">
        <f t="shared" si="2"/>
        <v>108</v>
      </c>
      <c r="D24" s="70">
        <v>106</v>
      </c>
    </row>
    <row r="25" spans="1:4" x14ac:dyDescent="0.35">
      <c r="A25" s="31" t="s">
        <v>42</v>
      </c>
      <c r="B25" s="70">
        <v>76</v>
      </c>
      <c r="C25" s="70">
        <f t="shared" si="2"/>
        <v>91.2</v>
      </c>
      <c r="D25" s="70">
        <v>91</v>
      </c>
    </row>
    <row r="26" spans="1:4" x14ac:dyDescent="0.35">
      <c r="A26" s="31" t="s">
        <v>43</v>
      </c>
      <c r="B26" s="70">
        <v>79</v>
      </c>
      <c r="C26" s="70">
        <f t="shared" si="2"/>
        <v>94.8</v>
      </c>
      <c r="D26" s="70">
        <v>87</v>
      </c>
    </row>
    <row r="27" spans="1:4" x14ac:dyDescent="0.35">
      <c r="A27" s="31" t="s">
        <v>44</v>
      </c>
      <c r="B27" s="70">
        <v>82</v>
      </c>
      <c r="C27" s="70">
        <f t="shared" si="2"/>
        <v>98.399999999999991</v>
      </c>
      <c r="D27" s="70">
        <v>91</v>
      </c>
    </row>
    <row r="28" spans="1:4" x14ac:dyDescent="0.35">
      <c r="A28" s="31" t="s">
        <v>45</v>
      </c>
      <c r="B28" s="70">
        <v>85</v>
      </c>
      <c r="C28" s="70">
        <f t="shared" si="2"/>
        <v>102</v>
      </c>
      <c r="D28" s="70">
        <v>97</v>
      </c>
    </row>
    <row r="29" spans="1:4" x14ac:dyDescent="0.35">
      <c r="A29" s="31" t="s">
        <v>46</v>
      </c>
      <c r="B29" s="70">
        <v>88</v>
      </c>
      <c r="C29" s="70">
        <f t="shared" si="2"/>
        <v>105.6</v>
      </c>
      <c r="D29" s="70">
        <v>98</v>
      </c>
    </row>
    <row r="30" spans="1:4" x14ac:dyDescent="0.35">
      <c r="A30" s="31" t="s">
        <v>47</v>
      </c>
      <c r="B30" s="70">
        <v>91</v>
      </c>
      <c r="C30" s="70">
        <f t="shared" si="2"/>
        <v>109.2</v>
      </c>
      <c r="D30" s="70">
        <v>109</v>
      </c>
    </row>
    <row r="31" spans="1:4" x14ac:dyDescent="0.35">
      <c r="A31" s="31" t="s">
        <v>48</v>
      </c>
      <c r="B31" s="70">
        <v>94</v>
      </c>
      <c r="C31" s="70">
        <f t="shared" si="2"/>
        <v>112.8</v>
      </c>
      <c r="D31" s="70">
        <v>104</v>
      </c>
    </row>
    <row r="32" spans="1:4" x14ac:dyDescent="0.35">
      <c r="A32" s="31" t="s">
        <v>49</v>
      </c>
      <c r="B32" s="70">
        <v>97</v>
      </c>
      <c r="C32" s="70">
        <f t="shared" si="2"/>
        <v>116.39999999999999</v>
      </c>
      <c r="D32" s="70">
        <v>111</v>
      </c>
    </row>
    <row r="33" spans="1:4" x14ac:dyDescent="0.35">
      <c r="A33" s="31" t="s">
        <v>50</v>
      </c>
      <c r="B33" s="70">
        <v>100</v>
      </c>
      <c r="C33" s="70">
        <f t="shared" si="2"/>
        <v>120</v>
      </c>
      <c r="D33" s="70">
        <v>118</v>
      </c>
    </row>
    <row r="34" spans="1:4" x14ac:dyDescent="0.35">
      <c r="A34" s="31" t="s">
        <v>51</v>
      </c>
      <c r="B34" s="70">
        <v>103</v>
      </c>
      <c r="C34" s="70">
        <f t="shared" si="2"/>
        <v>123.6</v>
      </c>
      <c r="D34" s="70">
        <v>114</v>
      </c>
    </row>
    <row r="35" spans="1:4" x14ac:dyDescent="0.35">
      <c r="A35" s="31" t="s">
        <v>52</v>
      </c>
      <c r="B35" s="70">
        <v>106</v>
      </c>
      <c r="C35" s="70">
        <f t="shared" si="2"/>
        <v>127.19999999999999</v>
      </c>
      <c r="D35" s="70">
        <v>124</v>
      </c>
    </row>
    <row r="36" spans="1:4" x14ac:dyDescent="0.35">
      <c r="A36" s="31" t="s">
        <v>53</v>
      </c>
      <c r="B36" s="70">
        <v>109</v>
      </c>
      <c r="C36" s="70">
        <f t="shared" si="2"/>
        <v>130.79999999999998</v>
      </c>
      <c r="D36" s="70">
        <v>125</v>
      </c>
    </row>
    <row r="37" spans="1:4" x14ac:dyDescent="0.35">
      <c r="A37" s="31" t="s">
        <v>54</v>
      </c>
      <c r="B37" s="70">
        <v>112</v>
      </c>
      <c r="C37" s="70">
        <f t="shared" si="2"/>
        <v>134.4</v>
      </c>
      <c r="D37" s="70">
        <v>129</v>
      </c>
    </row>
    <row r="38" spans="1:4" x14ac:dyDescent="0.35">
      <c r="A38" s="31" t="s">
        <v>55</v>
      </c>
      <c r="B38" s="70">
        <v>115</v>
      </c>
      <c r="C38" s="70">
        <f t="shared" si="2"/>
        <v>138</v>
      </c>
      <c r="D38" s="70">
        <v>131</v>
      </c>
    </row>
    <row r="39" spans="1:4" x14ac:dyDescent="0.35">
      <c r="A39" s="31" t="s">
        <v>56</v>
      </c>
      <c r="B39" s="70">
        <v>118</v>
      </c>
      <c r="C39" s="70">
        <f t="shared" si="2"/>
        <v>141.6</v>
      </c>
      <c r="D39" s="70">
        <v>137</v>
      </c>
    </row>
    <row r="40" spans="1:4" x14ac:dyDescent="0.35">
      <c r="A40" s="31" t="s">
        <v>57</v>
      </c>
      <c r="B40" s="70">
        <v>121</v>
      </c>
      <c r="C40" s="70">
        <f t="shared" si="2"/>
        <v>145.19999999999999</v>
      </c>
      <c r="D40" s="70">
        <v>135</v>
      </c>
    </row>
    <row r="41" spans="1:4" x14ac:dyDescent="0.35">
      <c r="A41" s="31" t="s">
        <v>58</v>
      </c>
      <c r="B41" s="70">
        <v>124</v>
      </c>
      <c r="C41" s="70">
        <f t="shared" si="2"/>
        <v>148.79999999999998</v>
      </c>
      <c r="D41" s="70">
        <v>142</v>
      </c>
    </row>
    <row r="42" spans="1:4" x14ac:dyDescent="0.35">
      <c r="A42" s="31" t="s">
        <v>59</v>
      </c>
      <c r="B42" s="70">
        <v>127</v>
      </c>
      <c r="C42" s="70">
        <f t="shared" si="2"/>
        <v>152.4</v>
      </c>
      <c r="D42" s="70">
        <v>146</v>
      </c>
    </row>
    <row r="43" spans="1:4" x14ac:dyDescent="0.35">
      <c r="A43" s="31" t="s">
        <v>60</v>
      </c>
      <c r="B43" s="70">
        <v>130</v>
      </c>
      <c r="C43" s="70">
        <f t="shared" si="2"/>
        <v>156</v>
      </c>
      <c r="D43" s="70">
        <v>151</v>
      </c>
    </row>
    <row r="44" spans="1:4" x14ac:dyDescent="0.35">
      <c r="A44" s="31" t="s">
        <v>61</v>
      </c>
      <c r="B44" s="70">
        <v>133</v>
      </c>
      <c r="D44" s="70">
        <v>73</v>
      </c>
    </row>
    <row r="45" spans="1:4" x14ac:dyDescent="0.35">
      <c r="A45" s="31" t="s">
        <v>62</v>
      </c>
      <c r="B45" s="70">
        <v>136</v>
      </c>
      <c r="C45" s="70">
        <f t="shared" ref="C45:C58" si="3">B45*1.2</f>
        <v>163.19999999999999</v>
      </c>
      <c r="D45" s="70">
        <v>151</v>
      </c>
    </row>
    <row r="46" spans="1:4" x14ac:dyDescent="0.35">
      <c r="A46" s="31" t="s">
        <v>63</v>
      </c>
      <c r="B46" s="70">
        <v>139</v>
      </c>
      <c r="C46" s="70">
        <f t="shared" si="3"/>
        <v>166.79999999999998</v>
      </c>
      <c r="D46" s="70">
        <v>153</v>
      </c>
    </row>
    <row r="47" spans="1:4" x14ac:dyDescent="0.35">
      <c r="A47" s="31" t="s">
        <v>64</v>
      </c>
      <c r="B47" s="70">
        <v>28</v>
      </c>
      <c r="C47" s="70">
        <f t="shared" si="3"/>
        <v>33.6</v>
      </c>
      <c r="D47" s="70">
        <v>39</v>
      </c>
    </row>
    <row r="48" spans="1:4" x14ac:dyDescent="0.35">
      <c r="A48" s="31" t="s">
        <v>65</v>
      </c>
      <c r="B48" s="70">
        <v>32</v>
      </c>
      <c r="C48" s="70">
        <f t="shared" si="3"/>
        <v>38.4</v>
      </c>
      <c r="D48" s="70">
        <v>42</v>
      </c>
    </row>
    <row r="49" spans="1:4" x14ac:dyDescent="0.35">
      <c r="A49" s="31" t="s">
        <v>66</v>
      </c>
      <c r="B49" s="70">
        <v>36</v>
      </c>
      <c r="C49" s="70">
        <f t="shared" si="3"/>
        <v>43.199999999999996</v>
      </c>
      <c r="D49" s="70">
        <v>43</v>
      </c>
    </row>
    <row r="50" spans="1:4" x14ac:dyDescent="0.35">
      <c r="A50" s="31" t="s">
        <v>67</v>
      </c>
      <c r="B50" s="70">
        <v>40</v>
      </c>
      <c r="C50" s="70">
        <f t="shared" si="3"/>
        <v>48</v>
      </c>
      <c r="D50" s="70">
        <v>47</v>
      </c>
    </row>
    <row r="51" spans="1:4" x14ac:dyDescent="0.35">
      <c r="A51" s="31" t="s">
        <v>68</v>
      </c>
      <c r="B51" s="70">
        <v>44</v>
      </c>
      <c r="C51" s="70">
        <f t="shared" si="3"/>
        <v>52.8</v>
      </c>
      <c r="D51" s="70">
        <v>51</v>
      </c>
    </row>
    <row r="52" spans="1:4" x14ac:dyDescent="0.35">
      <c r="A52" s="31" t="s">
        <v>69</v>
      </c>
      <c r="B52" s="70">
        <v>48</v>
      </c>
      <c r="C52" s="70">
        <f t="shared" si="3"/>
        <v>57.599999999999994</v>
      </c>
      <c r="D52" s="70">
        <v>57</v>
      </c>
    </row>
    <row r="53" spans="1:4" x14ac:dyDescent="0.35">
      <c r="A53" s="31" t="s">
        <v>70</v>
      </c>
      <c r="B53" s="70">
        <v>52</v>
      </c>
      <c r="C53" s="70">
        <f t="shared" si="3"/>
        <v>62.4</v>
      </c>
      <c r="D53" s="70">
        <v>60</v>
      </c>
    </row>
    <row r="54" spans="1:4" x14ac:dyDescent="0.35">
      <c r="A54" s="31" t="s">
        <v>71</v>
      </c>
      <c r="B54" s="70">
        <v>56</v>
      </c>
      <c r="C54" s="70">
        <f t="shared" si="3"/>
        <v>67.2</v>
      </c>
      <c r="D54" s="70">
        <v>67</v>
      </c>
    </row>
    <row r="55" spans="1:4" x14ac:dyDescent="0.35">
      <c r="A55" s="31" t="s">
        <v>72</v>
      </c>
      <c r="B55" s="70">
        <v>60</v>
      </c>
      <c r="C55" s="70">
        <f t="shared" si="3"/>
        <v>72</v>
      </c>
      <c r="D55" s="70">
        <v>67</v>
      </c>
    </row>
    <row r="56" spans="1:4" x14ac:dyDescent="0.35">
      <c r="A56" s="31" t="s">
        <v>73</v>
      </c>
      <c r="B56" s="70">
        <v>64</v>
      </c>
      <c r="C56" s="70">
        <f t="shared" si="3"/>
        <v>76.8</v>
      </c>
      <c r="D56" s="70">
        <v>79</v>
      </c>
    </row>
    <row r="57" spans="1:4" x14ac:dyDescent="0.35">
      <c r="A57" s="31" t="s">
        <v>74</v>
      </c>
      <c r="B57" s="70">
        <v>68</v>
      </c>
      <c r="C57" s="70">
        <f t="shared" si="3"/>
        <v>81.599999999999994</v>
      </c>
      <c r="D57" s="70">
        <v>80</v>
      </c>
    </row>
    <row r="58" spans="1:4" x14ac:dyDescent="0.35">
      <c r="A58" s="31" t="s">
        <v>75</v>
      </c>
      <c r="B58" s="70">
        <v>72</v>
      </c>
      <c r="C58" s="70">
        <f t="shared" si="3"/>
        <v>86.399999999999991</v>
      </c>
      <c r="D58" s="70">
        <v>89</v>
      </c>
    </row>
    <row r="59" spans="1:4" x14ac:dyDescent="0.35">
      <c r="A59" s="31" t="s">
        <v>76</v>
      </c>
      <c r="B59" s="70">
        <v>76</v>
      </c>
      <c r="D59" s="70">
        <v>39</v>
      </c>
    </row>
    <row r="60" spans="1:4" x14ac:dyDescent="0.35">
      <c r="A60" s="31" t="s">
        <v>77</v>
      </c>
      <c r="B60" s="70">
        <v>80</v>
      </c>
      <c r="C60" s="70">
        <f t="shared" ref="C60:C75" si="4">B60*1.2</f>
        <v>96</v>
      </c>
      <c r="D60" s="70">
        <v>89</v>
      </c>
    </row>
    <row r="61" spans="1:4" x14ac:dyDescent="0.35">
      <c r="A61" s="31" t="s">
        <v>78</v>
      </c>
      <c r="B61" s="70">
        <v>185</v>
      </c>
      <c r="C61" s="70">
        <f t="shared" si="4"/>
        <v>222</v>
      </c>
      <c r="D61" s="70">
        <v>212</v>
      </c>
    </row>
    <row r="62" spans="1:4" x14ac:dyDescent="0.35">
      <c r="A62" s="31" t="s">
        <v>79</v>
      </c>
      <c r="B62" s="70">
        <v>187</v>
      </c>
      <c r="C62" s="70">
        <f t="shared" si="4"/>
        <v>224.4</v>
      </c>
      <c r="D62" s="70">
        <v>211</v>
      </c>
    </row>
    <row r="63" spans="1:4" x14ac:dyDescent="0.35">
      <c r="A63" s="31" t="s">
        <v>80</v>
      </c>
      <c r="B63" s="70">
        <v>189</v>
      </c>
      <c r="C63" s="70">
        <f t="shared" si="4"/>
        <v>226.79999999999998</v>
      </c>
      <c r="D63" s="70">
        <v>211</v>
      </c>
    </row>
    <row r="64" spans="1:4" x14ac:dyDescent="0.35">
      <c r="A64" s="31" t="s">
        <v>81</v>
      </c>
      <c r="B64" s="70">
        <v>191</v>
      </c>
      <c r="C64" s="70">
        <f t="shared" si="4"/>
        <v>229.2</v>
      </c>
      <c r="D64" s="70">
        <v>211</v>
      </c>
    </row>
    <row r="65" spans="1:4" x14ac:dyDescent="0.35">
      <c r="A65" s="31" t="s">
        <v>82</v>
      </c>
      <c r="B65" s="70">
        <v>193</v>
      </c>
      <c r="C65" s="70">
        <f t="shared" si="4"/>
        <v>231.6</v>
      </c>
      <c r="D65" s="70">
        <v>214</v>
      </c>
    </row>
    <row r="66" spans="1:4" x14ac:dyDescent="0.35">
      <c r="A66" s="31" t="s">
        <v>83</v>
      </c>
      <c r="B66" s="70">
        <v>195</v>
      </c>
      <c r="C66" s="70">
        <f t="shared" si="4"/>
        <v>234</v>
      </c>
      <c r="D66" s="70">
        <v>216</v>
      </c>
    </row>
    <row r="67" spans="1:4" x14ac:dyDescent="0.35">
      <c r="A67" s="31" t="s">
        <v>84</v>
      </c>
      <c r="B67" s="70">
        <v>197</v>
      </c>
      <c r="C67" s="70">
        <f t="shared" si="4"/>
        <v>236.39999999999998</v>
      </c>
      <c r="D67" s="70">
        <v>225</v>
      </c>
    </row>
    <row r="68" spans="1:4" x14ac:dyDescent="0.35">
      <c r="A68" s="31" t="s">
        <v>85</v>
      </c>
      <c r="B68" s="70">
        <v>199</v>
      </c>
      <c r="C68" s="70">
        <f t="shared" si="4"/>
        <v>238.79999999999998</v>
      </c>
      <c r="D68" s="70">
        <v>221</v>
      </c>
    </row>
    <row r="69" spans="1:4" x14ac:dyDescent="0.35">
      <c r="A69" s="31" t="s">
        <v>86</v>
      </c>
      <c r="B69" s="70">
        <v>201</v>
      </c>
      <c r="C69" s="70">
        <f t="shared" si="4"/>
        <v>241.2</v>
      </c>
      <c r="D69" s="70">
        <v>227</v>
      </c>
    </row>
    <row r="70" spans="1:4" x14ac:dyDescent="0.35">
      <c r="A70" s="31" t="s">
        <v>87</v>
      </c>
      <c r="B70" s="70">
        <v>203</v>
      </c>
      <c r="C70" s="70">
        <f t="shared" si="4"/>
        <v>243.6</v>
      </c>
      <c r="D70" s="70">
        <v>226</v>
      </c>
    </row>
    <row r="71" spans="1:4" x14ac:dyDescent="0.35">
      <c r="A71" s="31" t="s">
        <v>88</v>
      </c>
      <c r="B71" s="70">
        <v>205</v>
      </c>
      <c r="C71" s="70">
        <f t="shared" si="4"/>
        <v>246</v>
      </c>
      <c r="D71" s="70">
        <v>232</v>
      </c>
    </row>
    <row r="72" spans="1:4" x14ac:dyDescent="0.35">
      <c r="A72" s="31" t="s">
        <v>89</v>
      </c>
      <c r="B72" s="70">
        <v>207</v>
      </c>
      <c r="C72" s="70">
        <f t="shared" si="4"/>
        <v>248.39999999999998</v>
      </c>
      <c r="D72" s="70">
        <v>231</v>
      </c>
    </row>
    <row r="73" spans="1:4" x14ac:dyDescent="0.35">
      <c r="A73" s="31" t="s">
        <v>90</v>
      </c>
      <c r="B73" s="70">
        <v>209</v>
      </c>
      <c r="C73" s="70">
        <f t="shared" si="4"/>
        <v>250.79999999999998</v>
      </c>
      <c r="D73" s="70">
        <v>238</v>
      </c>
    </row>
    <row r="74" spans="1:4" x14ac:dyDescent="0.35">
      <c r="A74" s="31" t="s">
        <v>91</v>
      </c>
      <c r="B74" s="70">
        <v>211</v>
      </c>
      <c r="C74" s="70">
        <f t="shared" si="4"/>
        <v>253.2</v>
      </c>
      <c r="D74" s="70">
        <v>241</v>
      </c>
    </row>
    <row r="75" spans="1:4" x14ac:dyDescent="0.35">
      <c r="A75" s="31" t="s">
        <v>92</v>
      </c>
      <c r="B75" s="70">
        <v>213</v>
      </c>
      <c r="C75" s="70">
        <f t="shared" si="4"/>
        <v>255.6</v>
      </c>
      <c r="D75" s="70">
        <v>237</v>
      </c>
    </row>
    <row r="76" spans="1:4" x14ac:dyDescent="0.35">
      <c r="A76" s="31" t="s">
        <v>93</v>
      </c>
      <c r="B76" s="70">
        <v>233</v>
      </c>
      <c r="C76" s="70">
        <f>B76*1.2</f>
        <v>279.59999999999997</v>
      </c>
      <c r="D76" s="70">
        <v>264</v>
      </c>
    </row>
    <row r="77" spans="1:4" x14ac:dyDescent="0.35">
      <c r="A77" s="31" t="s">
        <v>94</v>
      </c>
      <c r="B77" s="70">
        <v>235</v>
      </c>
      <c r="C77" s="70">
        <f>B77*1.2</f>
        <v>282</v>
      </c>
      <c r="D77" s="70">
        <v>259</v>
      </c>
    </row>
    <row r="78" spans="1:4" x14ac:dyDescent="0.35">
      <c r="A78" s="31" t="s">
        <v>95</v>
      </c>
      <c r="B78" s="70">
        <v>237</v>
      </c>
      <c r="C78" s="70">
        <f>B78*1.2</f>
        <v>284.39999999999998</v>
      </c>
      <c r="D78" s="70">
        <v>267</v>
      </c>
    </row>
    <row r="79" spans="1:4" x14ac:dyDescent="0.35">
      <c r="A79" s="31" t="s">
        <v>96</v>
      </c>
      <c r="B79" s="70">
        <v>239</v>
      </c>
      <c r="D79" s="70">
        <v>124</v>
      </c>
    </row>
    <row r="80" spans="1:4" x14ac:dyDescent="0.35">
      <c r="A80" s="31" t="s">
        <v>97</v>
      </c>
      <c r="B80" s="70">
        <v>241</v>
      </c>
      <c r="C80" s="70">
        <f t="shared" ref="C80:C85" si="5">B80*1.2</f>
        <v>289.2</v>
      </c>
      <c r="D80" s="70">
        <v>267</v>
      </c>
    </row>
    <row r="81" spans="1:4" x14ac:dyDescent="0.35">
      <c r="A81" s="31" t="s">
        <v>98</v>
      </c>
      <c r="B81" s="70">
        <v>243</v>
      </c>
      <c r="C81" s="70">
        <f t="shared" si="5"/>
        <v>291.59999999999997</v>
      </c>
      <c r="D81" s="70">
        <v>268</v>
      </c>
    </row>
    <row r="82" spans="1:4" x14ac:dyDescent="0.35">
      <c r="A82" s="31" t="s">
        <v>99</v>
      </c>
      <c r="B82" s="70">
        <v>245</v>
      </c>
      <c r="C82" s="70">
        <f t="shared" si="5"/>
        <v>294</v>
      </c>
      <c r="D82" s="70">
        <v>272</v>
      </c>
    </row>
    <row r="83" spans="1:4" x14ac:dyDescent="0.35">
      <c r="A83" s="31" t="s">
        <v>100</v>
      </c>
      <c r="B83" s="70">
        <v>247</v>
      </c>
      <c r="C83" s="70">
        <f t="shared" si="5"/>
        <v>296.39999999999998</v>
      </c>
      <c r="D83" s="70">
        <v>275</v>
      </c>
    </row>
    <row r="84" spans="1:4" x14ac:dyDescent="0.35">
      <c r="A84" s="31" t="s">
        <v>101</v>
      </c>
      <c r="B84" s="70">
        <v>247</v>
      </c>
      <c r="C84" s="70">
        <f t="shared" si="5"/>
        <v>296.39999999999998</v>
      </c>
      <c r="D84" s="70">
        <v>277</v>
      </c>
    </row>
    <row r="85" spans="1:4" x14ac:dyDescent="0.35">
      <c r="A85" s="31" t="s">
        <v>102</v>
      </c>
      <c r="B85" s="70">
        <v>247</v>
      </c>
      <c r="C85" s="70">
        <f t="shared" si="5"/>
        <v>296.39999999999998</v>
      </c>
      <c r="D85" s="70">
        <v>273</v>
      </c>
    </row>
    <row r="86" spans="1:4" x14ac:dyDescent="0.35">
      <c r="A86" s="31" t="s">
        <v>103</v>
      </c>
      <c r="B86" s="70">
        <v>247</v>
      </c>
      <c r="D86" s="70">
        <v>132</v>
      </c>
    </row>
    <row r="87" spans="1:4" x14ac:dyDescent="0.35">
      <c r="A87" s="31" t="s">
        <v>104</v>
      </c>
      <c r="B87" s="70">
        <v>247</v>
      </c>
      <c r="C87" s="70">
        <f>B87*1.2</f>
        <v>296.39999999999998</v>
      </c>
      <c r="D87" s="70">
        <v>282</v>
      </c>
    </row>
    <row r="88" spans="1:4" x14ac:dyDescent="0.35">
      <c r="A88" s="31" t="s">
        <v>105</v>
      </c>
      <c r="B88" s="70">
        <v>247</v>
      </c>
      <c r="C88" s="70">
        <f>B88*1.2</f>
        <v>296.39999999999998</v>
      </c>
      <c r="D88" s="70">
        <v>273</v>
      </c>
    </row>
    <row r="89" spans="1:4" x14ac:dyDescent="0.35">
      <c r="A89" s="31" t="s">
        <v>106</v>
      </c>
      <c r="B89" s="70">
        <v>247</v>
      </c>
      <c r="C89" s="70">
        <f>B89*1.2</f>
        <v>296.39999999999998</v>
      </c>
      <c r="D89" s="70">
        <v>274</v>
      </c>
    </row>
    <row r="91" spans="1:4" x14ac:dyDescent="0.35">
      <c r="A91" s="73" t="s">
        <v>17</v>
      </c>
      <c r="B91" s="36"/>
      <c r="C91" s="36"/>
      <c r="D91" s="36"/>
    </row>
    <row r="92" spans="1:4" x14ac:dyDescent="0.35">
      <c r="A92" s="74" t="s">
        <v>18</v>
      </c>
      <c r="B92" s="75"/>
      <c r="C92" s="75"/>
      <c r="D92" s="75"/>
    </row>
    <row r="93" spans="1:4" x14ac:dyDescent="0.35">
      <c r="A93" s="73" t="s">
        <v>19</v>
      </c>
      <c r="B93" s="36"/>
      <c r="C93" s="36"/>
      <c r="D93" s="36"/>
    </row>
    <row r="94" spans="1:4" x14ac:dyDescent="0.35">
      <c r="A94" s="74" t="s">
        <v>20</v>
      </c>
      <c r="B94" s="75"/>
      <c r="C94" s="75"/>
      <c r="D94" s="75"/>
    </row>
  </sheetData>
  <phoneticPr fontId="0" type="noConversion"/>
  <conditionalFormatting sqref="B91:D91">
    <cfRule type="cellIs" dxfId="38" priority="1" stopIfTrue="1" operator="equal">
      <formula>SUM(B4:B89)</formula>
    </cfRule>
  </conditionalFormatting>
  <conditionalFormatting sqref="B92:D92">
    <cfRule type="cellIs" dxfId="37" priority="2" stopIfTrue="1" operator="equal">
      <formula>MAX(B4:B89)</formula>
    </cfRule>
  </conditionalFormatting>
  <conditionalFormatting sqref="B93:D93">
    <cfRule type="cellIs" dxfId="36" priority="3" stopIfTrue="1" operator="equal">
      <formula>MIN(B4:B89)</formula>
    </cfRule>
  </conditionalFormatting>
  <conditionalFormatting sqref="B94:D94">
    <cfRule type="cellIs" dxfId="35" priority="4" stopIfTrue="1" operator="equal">
      <formula>AVERAGE(B4:B89)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rgb="FFC6E6A2"/>
  </sheetPr>
  <dimension ref="A3:E15"/>
  <sheetViews>
    <sheetView zoomScaleNormal="130" workbookViewId="0">
      <selection activeCell="F15" sqref="F15"/>
    </sheetView>
  </sheetViews>
  <sheetFormatPr baseColWidth="10" defaultColWidth="11.3828125" defaultRowHeight="12.9" x14ac:dyDescent="0.35"/>
  <cols>
    <col min="1" max="1" width="19.69140625" style="31" customWidth="1"/>
    <col min="2" max="2" width="11.3828125" style="31" bestFit="1" customWidth="1"/>
    <col min="3" max="3" width="14" style="31" customWidth="1"/>
    <col min="4" max="4" width="14.15234375" style="31" customWidth="1"/>
    <col min="5" max="5" width="30.15234375" style="31" customWidth="1"/>
    <col min="6" max="16384" width="11.3828125" style="31"/>
  </cols>
  <sheetData>
    <row r="3" spans="1:5" ht="15.9" x14ac:dyDescent="0.45">
      <c r="A3" s="76"/>
      <c r="B3" s="129" t="s">
        <v>115</v>
      </c>
      <c r="C3" s="129" t="s">
        <v>162</v>
      </c>
      <c r="D3" s="129" t="s">
        <v>163</v>
      </c>
    </row>
    <row r="4" spans="1:5" ht="15.9" x14ac:dyDescent="0.45">
      <c r="A4" s="140" t="s">
        <v>165</v>
      </c>
      <c r="B4" s="77">
        <v>45000</v>
      </c>
      <c r="C4" s="78"/>
      <c r="D4" s="77">
        <v>34000</v>
      </c>
      <c r="E4" s="131" t="s">
        <v>352</v>
      </c>
    </row>
    <row r="5" spans="1:5" ht="15.9" x14ac:dyDescent="0.45">
      <c r="A5" s="140" t="s">
        <v>166</v>
      </c>
      <c r="B5" s="77">
        <v>56000</v>
      </c>
      <c r="C5" s="77">
        <v>18500</v>
      </c>
      <c r="D5" s="78"/>
      <c r="E5" s="131" t="s">
        <v>164</v>
      </c>
    </row>
    <row r="6" spans="1:5" ht="15.9" x14ac:dyDescent="0.45">
      <c r="A6" s="140" t="s">
        <v>167</v>
      </c>
      <c r="B6" s="78"/>
      <c r="C6" s="77">
        <v>23700</v>
      </c>
      <c r="D6" s="77">
        <v>45000</v>
      </c>
      <c r="E6" s="131" t="s">
        <v>353</v>
      </c>
    </row>
    <row r="7" spans="1:5" ht="15.9" x14ac:dyDescent="0.45">
      <c r="A7" s="140" t="s">
        <v>168</v>
      </c>
      <c r="B7" s="77">
        <v>47800</v>
      </c>
      <c r="C7" s="77">
        <v>10430</v>
      </c>
      <c r="D7" s="78"/>
      <c r="E7" s="116"/>
    </row>
    <row r="8" spans="1:5" ht="15.9" x14ac:dyDescent="0.45">
      <c r="A8" s="141"/>
      <c r="B8" s="76"/>
      <c r="C8" s="76"/>
      <c r="D8" s="76"/>
    </row>
    <row r="9" spans="1:5" ht="15.9" x14ac:dyDescent="0.45">
      <c r="A9" s="142" t="s">
        <v>17</v>
      </c>
      <c r="B9" s="79"/>
      <c r="C9" s="79"/>
      <c r="D9" s="79"/>
    </row>
    <row r="10" spans="1:5" ht="15.9" x14ac:dyDescent="0.45">
      <c r="A10" s="142" t="s">
        <v>20</v>
      </c>
      <c r="B10" s="79"/>
      <c r="C10" s="79"/>
      <c r="D10" s="79"/>
    </row>
    <row r="13" spans="1:5" ht="15.9" x14ac:dyDescent="0.45">
      <c r="A13" s="132"/>
      <c r="B13" s="133"/>
      <c r="C13" s="133"/>
      <c r="D13" s="134"/>
    </row>
    <row r="14" spans="1:5" ht="15.9" x14ac:dyDescent="0.45">
      <c r="A14" s="135" t="s">
        <v>179</v>
      </c>
      <c r="B14" s="80"/>
      <c r="C14" s="80"/>
      <c r="D14" s="136"/>
    </row>
    <row r="15" spans="1:5" ht="15.9" x14ac:dyDescent="0.45">
      <c r="A15" s="137"/>
      <c r="B15" s="138"/>
      <c r="C15" s="138"/>
      <c r="D15" s="139"/>
    </row>
  </sheetData>
  <phoneticPr fontId="0" type="noConversion"/>
  <conditionalFormatting sqref="B6">
    <cfRule type="cellIs" dxfId="34" priority="3" stopIfTrue="1" operator="equal">
      <formula>D6+C6</formula>
    </cfRule>
  </conditionalFormatting>
  <conditionalFormatting sqref="B9:D9">
    <cfRule type="cellIs" dxfId="33" priority="4" stopIfTrue="1" operator="equal">
      <formula>SUM(B4:B8)</formula>
    </cfRule>
  </conditionalFormatting>
  <conditionalFormatting sqref="B10:D10">
    <cfRule type="cellIs" dxfId="32" priority="5" stopIfTrue="1" operator="equal">
      <formula>AVERAGE(B4:B7)</formula>
    </cfRule>
  </conditionalFormatting>
  <conditionalFormatting sqref="C4">
    <cfRule type="cellIs" dxfId="31" priority="1" stopIfTrue="1" operator="equal">
      <formula>B4-D4</formula>
    </cfRule>
  </conditionalFormatting>
  <conditionalFormatting sqref="D5 D7">
    <cfRule type="cellIs" dxfId="30" priority="2" stopIfTrue="1" operator="equal">
      <formula>B5-C5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2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rgb="FFC6E6A2"/>
  </sheetPr>
  <dimension ref="A1:I17"/>
  <sheetViews>
    <sheetView workbookViewId="0">
      <selection activeCell="C26" sqref="C26"/>
    </sheetView>
  </sheetViews>
  <sheetFormatPr baseColWidth="10" defaultColWidth="11.3828125" defaultRowHeight="12.9" x14ac:dyDescent="0.35"/>
  <cols>
    <col min="1" max="1" width="26.3046875" style="31" customWidth="1"/>
    <col min="2" max="2" width="14.3828125" style="31" bestFit="1" customWidth="1"/>
    <col min="3" max="8" width="12.69140625" style="31" customWidth="1"/>
    <col min="9" max="16384" width="11.3828125" style="31"/>
  </cols>
  <sheetData>
    <row r="1" spans="1:9" ht="30.9" x14ac:dyDescent="0.8">
      <c r="A1" s="220" t="s">
        <v>230</v>
      </c>
      <c r="B1" s="220"/>
      <c r="C1" s="220"/>
      <c r="D1" s="220"/>
      <c r="E1" s="220"/>
      <c r="F1" s="220"/>
      <c r="G1" s="220"/>
      <c r="H1" s="220"/>
    </row>
    <row r="2" spans="1:9" x14ac:dyDescent="0.35">
      <c r="A2" s="37"/>
    </row>
    <row r="3" spans="1:9" x14ac:dyDescent="0.35">
      <c r="A3" s="37"/>
    </row>
    <row r="4" spans="1:9" ht="16.3" thickBot="1" x14ac:dyDescent="0.5">
      <c r="A4" s="201" t="s">
        <v>231</v>
      </c>
      <c r="B4" s="202">
        <f ca="1">YEAR(TODAY())-5</f>
        <v>2019</v>
      </c>
      <c r="C4" s="202">
        <f ca="1">YEAR(TODAY())-4</f>
        <v>2020</v>
      </c>
      <c r="D4" s="202">
        <f ca="1">YEAR(TODAY())-3</f>
        <v>2021</v>
      </c>
      <c r="E4" s="202">
        <f ca="1">YEAR(TODAY())-2</f>
        <v>2022</v>
      </c>
      <c r="F4" s="202">
        <f ca="1">YEAR(TODAY())-1</f>
        <v>2023</v>
      </c>
      <c r="G4" s="202">
        <f ca="1">YEAR(TODAY())</f>
        <v>2024</v>
      </c>
      <c r="H4" s="202" t="s">
        <v>232</v>
      </c>
    </row>
    <row r="5" spans="1:9" ht="15.9" x14ac:dyDescent="0.45">
      <c r="A5" s="32" t="s">
        <v>233</v>
      </c>
      <c r="B5" s="81">
        <v>129340.8</v>
      </c>
      <c r="C5" s="81">
        <v>229939.20000000001</v>
      </c>
      <c r="D5" s="81">
        <v>383631.2</v>
      </c>
      <c r="E5" s="81">
        <v>312972.79999999999</v>
      </c>
      <c r="F5" s="82">
        <v>167763.79999999999</v>
      </c>
      <c r="G5" s="82">
        <v>249500</v>
      </c>
      <c r="H5" s="83"/>
    </row>
    <row r="6" spans="1:9" ht="15.9" x14ac:dyDescent="0.45">
      <c r="A6" s="32" t="s">
        <v>234</v>
      </c>
      <c r="B6" s="81">
        <v>347403.8</v>
      </c>
      <c r="C6" s="81">
        <v>396106.2</v>
      </c>
      <c r="D6" s="81">
        <v>44011.8</v>
      </c>
      <c r="E6" s="81">
        <v>184530.2</v>
      </c>
      <c r="F6" s="82">
        <v>359280</v>
      </c>
      <c r="G6" s="82">
        <v>383631.2</v>
      </c>
      <c r="H6" s="83"/>
    </row>
    <row r="7" spans="1:9" ht="15.9" x14ac:dyDescent="0.45">
      <c r="A7" s="32" t="s">
        <v>235</v>
      </c>
      <c r="B7" s="81">
        <v>202095</v>
      </c>
      <c r="C7" s="81">
        <v>102195.2</v>
      </c>
      <c r="D7" s="81">
        <v>755386.2</v>
      </c>
      <c r="E7" s="81">
        <v>259579.8</v>
      </c>
      <c r="F7" s="82">
        <v>249500</v>
      </c>
      <c r="G7" s="82">
        <v>229939.20000000001</v>
      </c>
      <c r="H7" s="83"/>
    </row>
    <row r="8" spans="1:9" ht="15.9" x14ac:dyDescent="0.45">
      <c r="A8" s="32" t="s">
        <v>236</v>
      </c>
      <c r="B8" s="81">
        <v>122255</v>
      </c>
      <c r="C8" s="81">
        <v>239619.8</v>
      </c>
      <c r="D8" s="81">
        <v>202095</v>
      </c>
      <c r="E8" s="81">
        <v>383631.2</v>
      </c>
      <c r="F8" s="82">
        <v>489020</v>
      </c>
      <c r="G8" s="82">
        <v>517363.20000000001</v>
      </c>
      <c r="H8" s="83"/>
    </row>
    <row r="9" spans="1:9" ht="15.9" x14ac:dyDescent="0.45">
      <c r="A9" s="32" t="s">
        <v>237</v>
      </c>
      <c r="B9" s="81">
        <v>62375</v>
      </c>
      <c r="C9" s="81">
        <v>421655</v>
      </c>
      <c r="D9" s="81">
        <v>102195.2</v>
      </c>
      <c r="E9" s="81">
        <v>202095</v>
      </c>
      <c r="F9" s="82">
        <v>159680</v>
      </c>
      <c r="G9" s="82">
        <v>176047.2</v>
      </c>
      <c r="H9" s="83"/>
    </row>
    <row r="10" spans="1:9" ht="15.9" x14ac:dyDescent="0.45">
      <c r="A10" s="32" t="s">
        <v>238</v>
      </c>
      <c r="B10" s="81">
        <v>136626.20000000001</v>
      </c>
      <c r="C10" s="81">
        <v>102195.2</v>
      </c>
      <c r="D10" s="81">
        <v>421655</v>
      </c>
      <c r="E10" s="81">
        <v>448002.2</v>
      </c>
      <c r="F10" s="82">
        <v>461475.2</v>
      </c>
      <c r="G10" s="82">
        <v>489020</v>
      </c>
      <c r="H10" s="83"/>
    </row>
    <row r="11" spans="1:9" ht="15.9" x14ac:dyDescent="0.45">
      <c r="A11" s="32" t="s">
        <v>239</v>
      </c>
      <c r="B11" s="81">
        <v>434728.8</v>
      </c>
      <c r="C11" s="81">
        <v>421655</v>
      </c>
      <c r="D11" s="81">
        <v>396106.2</v>
      </c>
      <c r="E11" s="81">
        <v>239619.8</v>
      </c>
      <c r="F11" s="82">
        <v>159680</v>
      </c>
      <c r="G11" s="82">
        <v>202095</v>
      </c>
      <c r="H11" s="83"/>
    </row>
    <row r="12" spans="1:9" ht="15.9" x14ac:dyDescent="0.45">
      <c r="A12" s="32" t="s">
        <v>240</v>
      </c>
      <c r="B12" s="81">
        <v>561375</v>
      </c>
      <c r="C12" s="81">
        <v>607183.19999999995</v>
      </c>
      <c r="D12" s="81">
        <v>102195.2</v>
      </c>
      <c r="E12" s="81">
        <v>738120.8</v>
      </c>
      <c r="F12" s="82">
        <v>638720</v>
      </c>
      <c r="G12" s="82">
        <v>654787.80000000005</v>
      </c>
      <c r="H12" s="83"/>
    </row>
    <row r="13" spans="1:9" ht="16.3" thickBot="1" x14ac:dyDescent="0.5">
      <c r="A13" s="32" t="s">
        <v>241</v>
      </c>
      <c r="B13" s="81">
        <v>312972.79999999999</v>
      </c>
      <c r="C13" s="81">
        <v>52794.2</v>
      </c>
      <c r="D13" s="81">
        <v>280338.2</v>
      </c>
      <c r="E13" s="81">
        <v>220458.2</v>
      </c>
      <c r="F13" s="82">
        <v>229939.20000000001</v>
      </c>
      <c r="G13" s="82">
        <v>249500</v>
      </c>
      <c r="H13" s="83"/>
    </row>
    <row r="14" spans="1:9" ht="16.3" thickTop="1" x14ac:dyDescent="0.45">
      <c r="A14" s="84" t="s">
        <v>17</v>
      </c>
      <c r="B14" s="85"/>
      <c r="C14" s="85"/>
      <c r="D14" s="85"/>
      <c r="E14" s="85"/>
      <c r="F14" s="85"/>
      <c r="G14" s="85"/>
      <c r="H14" s="85"/>
      <c r="I14" s="200" t="s">
        <v>377</v>
      </c>
    </row>
    <row r="15" spans="1:9" ht="15.9" x14ac:dyDescent="0.45">
      <c r="A15" s="30" t="s">
        <v>20</v>
      </c>
      <c r="B15" s="86"/>
      <c r="C15" s="86"/>
      <c r="D15" s="86"/>
      <c r="E15" s="86"/>
      <c r="F15" s="86"/>
      <c r="G15" s="86"/>
    </row>
    <row r="16" spans="1:9" ht="15.9" x14ac:dyDescent="0.45">
      <c r="A16" s="30" t="s">
        <v>242</v>
      </c>
      <c r="B16" s="86"/>
      <c r="C16" s="86"/>
      <c r="D16" s="86"/>
      <c r="E16" s="86"/>
      <c r="F16" s="86"/>
      <c r="G16" s="86"/>
    </row>
    <row r="17" spans="1:7" ht="15.9" x14ac:dyDescent="0.45">
      <c r="A17" s="30" t="s">
        <v>243</v>
      </c>
      <c r="B17" s="86"/>
      <c r="C17" s="86"/>
      <c r="D17" s="86"/>
      <c r="E17" s="86"/>
      <c r="F17" s="86"/>
      <c r="G17" s="86"/>
    </row>
  </sheetData>
  <mergeCells count="1">
    <mergeCell ref="A1:H1"/>
  </mergeCells>
  <phoneticPr fontId="0" type="noConversion"/>
  <conditionalFormatting sqref="B14:G14">
    <cfRule type="cellIs" dxfId="29" priority="1" stopIfTrue="1" operator="equal">
      <formula>SUM(B5:B13)</formula>
    </cfRule>
  </conditionalFormatting>
  <conditionalFormatting sqref="B15:G15">
    <cfRule type="cellIs" dxfId="28" priority="2" stopIfTrue="1" operator="equal">
      <formula>AVERAGE(B5:B13)</formula>
    </cfRule>
  </conditionalFormatting>
  <conditionalFormatting sqref="B16:G16">
    <cfRule type="cellIs" dxfId="27" priority="3" stopIfTrue="1" operator="equal">
      <formula>MAX(B5:B13)</formula>
    </cfRule>
  </conditionalFormatting>
  <conditionalFormatting sqref="B17:G17">
    <cfRule type="cellIs" dxfId="26" priority="4" stopIfTrue="1" operator="equal">
      <formula>MIN(B5:B13)</formula>
    </cfRule>
  </conditionalFormatting>
  <conditionalFormatting sqref="H5:H13">
    <cfRule type="cellIs" dxfId="25" priority="6" stopIfTrue="1" operator="equal">
      <formula>SUM(B5:G5)</formula>
    </cfRule>
  </conditionalFormatting>
  <conditionalFormatting sqref="H14">
    <cfRule type="cellIs" dxfId="24" priority="5" stopIfTrue="1" operator="equal">
      <formula>SUM(B5:G13)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rgb="FFFFFF99"/>
  </sheetPr>
  <dimension ref="A1:J19"/>
  <sheetViews>
    <sheetView workbookViewId="0">
      <selection activeCell="E35" sqref="E35"/>
    </sheetView>
  </sheetViews>
  <sheetFormatPr baseColWidth="10" defaultRowHeight="12.45" x14ac:dyDescent="0.3"/>
  <cols>
    <col min="3" max="3" width="13" customWidth="1"/>
    <col min="4" max="4" width="16.84375" customWidth="1"/>
    <col min="5" max="5" width="12.3828125" bestFit="1" customWidth="1"/>
  </cols>
  <sheetData>
    <row r="1" spans="1:6" ht="12.9" x14ac:dyDescent="0.35">
      <c r="A1" s="31"/>
      <c r="B1" s="31"/>
      <c r="C1" s="31"/>
      <c r="D1" s="31"/>
      <c r="E1" s="31"/>
      <c r="F1" s="31"/>
    </row>
    <row r="2" spans="1:6" ht="12.9" x14ac:dyDescent="0.35">
      <c r="A2" s="37" t="s">
        <v>229</v>
      </c>
      <c r="B2" s="31"/>
      <c r="C2" s="31"/>
      <c r="D2" s="31"/>
      <c r="E2" s="31"/>
      <c r="F2" s="31"/>
    </row>
    <row r="3" spans="1:6" ht="12.9" x14ac:dyDescent="0.35">
      <c r="A3" s="31"/>
      <c r="B3" s="31"/>
      <c r="C3" s="31"/>
      <c r="D3" s="31"/>
      <c r="E3" s="31"/>
      <c r="F3" s="31"/>
    </row>
    <row r="4" spans="1:6" ht="15.9" x14ac:dyDescent="0.45">
      <c r="A4" s="221" t="s">
        <v>16</v>
      </c>
      <c r="B4" s="221"/>
      <c r="C4" s="32" t="s">
        <v>115</v>
      </c>
      <c r="D4" s="143" t="s">
        <v>116</v>
      </c>
      <c r="E4" s="31"/>
      <c r="F4" s="31"/>
    </row>
    <row r="5" spans="1:6" ht="15.9" x14ac:dyDescent="0.45">
      <c r="A5" s="32" t="s">
        <v>110</v>
      </c>
      <c r="B5" s="32" t="s">
        <v>117</v>
      </c>
      <c r="C5" s="38">
        <v>45000</v>
      </c>
      <c r="D5" s="34"/>
      <c r="E5" s="130" t="s">
        <v>354</v>
      </c>
      <c r="F5" s="31"/>
    </row>
    <row r="6" spans="1:6" ht="15.9" x14ac:dyDescent="0.45">
      <c r="A6" s="32" t="s">
        <v>109</v>
      </c>
      <c r="B6" s="32" t="s">
        <v>118</v>
      </c>
      <c r="C6" s="38">
        <v>130000</v>
      </c>
      <c r="D6" s="34"/>
      <c r="E6" s="130" t="s">
        <v>354</v>
      </c>
      <c r="F6" s="31"/>
    </row>
    <row r="7" spans="1:6" ht="15.9" x14ac:dyDescent="0.45">
      <c r="A7" s="32" t="s">
        <v>119</v>
      </c>
      <c r="B7" s="32" t="s">
        <v>120</v>
      </c>
      <c r="C7" s="38">
        <v>65000</v>
      </c>
      <c r="D7" s="34"/>
      <c r="E7" s="130" t="s">
        <v>354</v>
      </c>
      <c r="F7" s="31"/>
    </row>
    <row r="8" spans="1:6" ht="15.9" x14ac:dyDescent="0.45">
      <c r="A8" s="32" t="s">
        <v>121</v>
      </c>
      <c r="B8" s="32" t="s">
        <v>122</v>
      </c>
      <c r="C8" s="38">
        <v>77000</v>
      </c>
      <c r="D8" s="34"/>
      <c r="E8" s="130" t="s">
        <v>354</v>
      </c>
      <c r="F8" s="31"/>
    </row>
    <row r="9" spans="1:6" ht="15.9" x14ac:dyDescent="0.45">
      <c r="A9" s="32" t="s">
        <v>123</v>
      </c>
      <c r="B9" s="32" t="s">
        <v>124</v>
      </c>
      <c r="C9" s="38">
        <v>56000</v>
      </c>
      <c r="D9" s="34"/>
      <c r="E9" s="130" t="s">
        <v>354</v>
      </c>
      <c r="F9" s="31"/>
    </row>
    <row r="10" spans="1:6" ht="15.9" x14ac:dyDescent="0.45">
      <c r="A10" s="32"/>
      <c r="B10" s="32"/>
      <c r="C10" s="32"/>
      <c r="D10" s="32"/>
      <c r="E10" s="31"/>
      <c r="F10" s="31"/>
    </row>
    <row r="11" spans="1:6" ht="12.9" x14ac:dyDescent="0.35">
      <c r="A11" s="31"/>
      <c r="B11" s="31"/>
      <c r="C11" s="31"/>
      <c r="D11" s="31"/>
      <c r="E11" s="31"/>
      <c r="F11" s="31"/>
    </row>
    <row r="12" spans="1:6" ht="15.9" x14ac:dyDescent="0.45">
      <c r="A12" s="80"/>
      <c r="B12" s="80"/>
      <c r="C12" s="80"/>
      <c r="D12" s="80"/>
      <c r="E12" s="52"/>
      <c r="F12" s="52"/>
    </row>
    <row r="13" spans="1:6" ht="15.9" x14ac:dyDescent="0.45">
      <c r="A13" s="64" t="s">
        <v>228</v>
      </c>
      <c r="B13" s="80"/>
      <c r="C13" s="80"/>
      <c r="D13" s="80"/>
      <c r="E13" s="52"/>
      <c r="F13" s="52"/>
    </row>
    <row r="14" spans="1:6" ht="15.9" x14ac:dyDescent="0.45">
      <c r="A14" s="64" t="s">
        <v>345</v>
      </c>
      <c r="B14" s="80"/>
      <c r="C14" s="80"/>
      <c r="D14" s="80"/>
      <c r="E14" s="52"/>
      <c r="F14" s="52"/>
    </row>
    <row r="15" spans="1:6" ht="15.9" x14ac:dyDescent="0.45">
      <c r="A15" s="80"/>
      <c r="B15" s="80"/>
      <c r="C15" s="80"/>
      <c r="D15" s="80"/>
      <c r="E15" s="52"/>
      <c r="F15" s="52"/>
    </row>
    <row r="16" spans="1:6" ht="14.6" x14ac:dyDescent="0.4">
      <c r="A16" s="64"/>
      <c r="B16" s="64"/>
      <c r="C16" s="64"/>
      <c r="D16" s="64"/>
      <c r="E16" s="64"/>
      <c r="F16" s="64"/>
    </row>
    <row r="17" spans="1:10" ht="14.6" x14ac:dyDescent="0.4">
      <c r="A17" s="64" t="s">
        <v>342</v>
      </c>
      <c r="B17" s="64"/>
      <c r="C17" s="64"/>
      <c r="D17" s="64"/>
      <c r="E17" s="64"/>
      <c r="F17" s="64"/>
    </row>
    <row r="18" spans="1:10" ht="14.6" x14ac:dyDescent="0.4">
      <c r="A18" s="64"/>
      <c r="B18" s="64"/>
      <c r="C18" s="64"/>
      <c r="D18" s="64"/>
      <c r="E18" s="64"/>
      <c r="F18" s="64"/>
    </row>
    <row r="19" spans="1:10" ht="19.75" customHeight="1" x14ac:dyDescent="0.4">
      <c r="A19" s="64"/>
      <c r="B19" s="64"/>
      <c r="C19" s="64"/>
      <c r="D19" s="64"/>
      <c r="E19" s="64"/>
      <c r="F19" s="64"/>
      <c r="J19" s="35"/>
    </row>
  </sheetData>
  <mergeCells count="1">
    <mergeCell ref="A4:B4"/>
  </mergeCells>
  <phoneticPr fontId="0" type="noConversion"/>
  <conditionalFormatting sqref="D5:D9">
    <cfRule type="expression" dxfId="23" priority="1" stopIfTrue="1">
      <formula>UPPER(D5)=IF(C5&gt;50000,"JA","NEIN")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rgb="FFFFFF99"/>
  </sheetPr>
  <dimension ref="A2:E12"/>
  <sheetViews>
    <sheetView workbookViewId="0">
      <selection activeCell="C3" sqref="C3"/>
    </sheetView>
  </sheetViews>
  <sheetFormatPr baseColWidth="10" defaultColWidth="10.84375" defaultRowHeight="12.9" x14ac:dyDescent="0.35"/>
  <cols>
    <col min="1" max="1" width="10.84375" style="31"/>
    <col min="2" max="2" width="20.69140625" style="31" bestFit="1" customWidth="1"/>
    <col min="3" max="3" width="16.84375" style="31" customWidth="1"/>
    <col min="4" max="16384" width="10.84375" style="31"/>
  </cols>
  <sheetData>
    <row r="2" spans="1:5" ht="15.9" x14ac:dyDescent="0.45">
      <c r="A2" s="30" t="s">
        <v>107</v>
      </c>
      <c r="B2" s="30" t="s">
        <v>341</v>
      </c>
      <c r="C2" s="30" t="s">
        <v>108</v>
      </c>
    </row>
    <row r="3" spans="1:5" ht="15.9" x14ac:dyDescent="0.45">
      <c r="A3" s="32" t="s">
        <v>109</v>
      </c>
      <c r="B3" s="33">
        <v>1250</v>
      </c>
      <c r="C3" s="34"/>
    </row>
    <row r="4" spans="1:5" ht="15.9" x14ac:dyDescent="0.45">
      <c r="A4" s="32" t="s">
        <v>110</v>
      </c>
      <c r="B4" s="33">
        <v>1400</v>
      </c>
      <c r="C4" s="34"/>
    </row>
    <row r="5" spans="1:5" ht="15.9" x14ac:dyDescent="0.45">
      <c r="A5" s="32" t="s">
        <v>111</v>
      </c>
      <c r="B5" s="33">
        <v>265</v>
      </c>
      <c r="C5" s="34"/>
    </row>
    <row r="6" spans="1:5" ht="15.9" x14ac:dyDescent="0.45">
      <c r="A6" s="32" t="s">
        <v>112</v>
      </c>
      <c r="B6" s="33">
        <v>899</v>
      </c>
      <c r="C6" s="34"/>
    </row>
    <row r="7" spans="1:5" ht="15.9" x14ac:dyDescent="0.45">
      <c r="A7" s="32" t="s">
        <v>113</v>
      </c>
      <c r="B7" s="33">
        <v>148</v>
      </c>
      <c r="C7" s="34"/>
    </row>
    <row r="9" spans="1:5" ht="14.6" x14ac:dyDescent="0.4">
      <c r="A9" s="87"/>
      <c r="B9" s="87"/>
      <c r="C9" s="87"/>
      <c r="D9" s="87"/>
      <c r="E9" s="87"/>
    </row>
    <row r="10" spans="1:5" ht="14.6" x14ac:dyDescent="0.4">
      <c r="A10" s="64" t="s">
        <v>114</v>
      </c>
      <c r="B10" s="87"/>
      <c r="C10" s="87"/>
      <c r="D10" s="87"/>
      <c r="E10" s="87"/>
    </row>
    <row r="11" spans="1:5" ht="14.6" x14ac:dyDescent="0.4">
      <c r="A11" s="64" t="s">
        <v>346</v>
      </c>
      <c r="B11" s="87"/>
      <c r="C11" s="87"/>
      <c r="D11" s="87"/>
      <c r="E11" s="87"/>
    </row>
    <row r="12" spans="1:5" ht="14.6" x14ac:dyDescent="0.4">
      <c r="A12" s="87"/>
      <c r="B12" s="87"/>
      <c r="C12" s="87"/>
      <c r="D12" s="87"/>
      <c r="E12" s="87"/>
    </row>
  </sheetData>
  <phoneticPr fontId="0" type="noConversion"/>
  <conditionalFormatting sqref="C3:C7">
    <cfRule type="expression" dxfId="22" priority="1" stopIfTrue="1">
      <formula>LOWER(C3)=IF(B3&gt;500,"ja","xxx")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2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tabColor rgb="FFFFFF99"/>
  </sheetPr>
  <dimension ref="A1:H21"/>
  <sheetViews>
    <sheetView workbookViewId="0">
      <selection activeCell="F11" sqref="F11"/>
    </sheetView>
  </sheetViews>
  <sheetFormatPr baseColWidth="10" defaultRowHeight="12.45" x14ac:dyDescent="0.3"/>
  <cols>
    <col min="1" max="1" width="19" style="7" bestFit="1" customWidth="1"/>
    <col min="2" max="2" width="11.84375" style="7" bestFit="1" customWidth="1"/>
    <col min="3" max="3" width="11.3828125" style="7"/>
    <col min="4" max="4" width="4.3828125" style="7" customWidth="1"/>
    <col min="5" max="7" width="11.3828125" style="7"/>
    <col min="8" max="8" width="40.3046875" style="7" customWidth="1"/>
    <col min="9" max="256" width="11.3828125" style="7"/>
    <col min="257" max="257" width="19" style="7" bestFit="1" customWidth="1"/>
    <col min="258" max="258" width="11.84375" style="7" bestFit="1" customWidth="1"/>
    <col min="259" max="259" width="11.3828125" style="7"/>
    <col min="260" max="260" width="4.3828125" style="7" customWidth="1"/>
    <col min="261" max="512" width="11.3828125" style="7"/>
    <col min="513" max="513" width="19" style="7" bestFit="1" customWidth="1"/>
    <col min="514" max="514" width="11.84375" style="7" bestFit="1" customWidth="1"/>
    <col min="515" max="515" width="11.3828125" style="7"/>
    <col min="516" max="516" width="4.3828125" style="7" customWidth="1"/>
    <col min="517" max="768" width="11.3828125" style="7"/>
    <col min="769" max="769" width="19" style="7" bestFit="1" customWidth="1"/>
    <col min="770" max="770" width="11.84375" style="7" bestFit="1" customWidth="1"/>
    <col min="771" max="771" width="11.3828125" style="7"/>
    <col min="772" max="772" width="4.3828125" style="7" customWidth="1"/>
    <col min="773" max="1024" width="11.3828125" style="7"/>
    <col min="1025" max="1025" width="19" style="7" bestFit="1" customWidth="1"/>
    <col min="1026" max="1026" width="11.84375" style="7" bestFit="1" customWidth="1"/>
    <col min="1027" max="1027" width="11.3828125" style="7"/>
    <col min="1028" max="1028" width="4.3828125" style="7" customWidth="1"/>
    <col min="1029" max="1280" width="11.3828125" style="7"/>
    <col min="1281" max="1281" width="19" style="7" bestFit="1" customWidth="1"/>
    <col min="1282" max="1282" width="11.84375" style="7" bestFit="1" customWidth="1"/>
    <col min="1283" max="1283" width="11.3828125" style="7"/>
    <col min="1284" max="1284" width="4.3828125" style="7" customWidth="1"/>
    <col min="1285" max="1536" width="11.3828125" style="7"/>
    <col min="1537" max="1537" width="19" style="7" bestFit="1" customWidth="1"/>
    <col min="1538" max="1538" width="11.84375" style="7" bestFit="1" customWidth="1"/>
    <col min="1539" max="1539" width="11.3828125" style="7"/>
    <col min="1540" max="1540" width="4.3828125" style="7" customWidth="1"/>
    <col min="1541" max="1792" width="11.3828125" style="7"/>
    <col min="1793" max="1793" width="19" style="7" bestFit="1" customWidth="1"/>
    <col min="1794" max="1794" width="11.84375" style="7" bestFit="1" customWidth="1"/>
    <col min="1795" max="1795" width="11.3828125" style="7"/>
    <col min="1796" max="1796" width="4.3828125" style="7" customWidth="1"/>
    <col min="1797" max="2048" width="11.3828125" style="7"/>
    <col min="2049" max="2049" width="19" style="7" bestFit="1" customWidth="1"/>
    <col min="2050" max="2050" width="11.84375" style="7" bestFit="1" customWidth="1"/>
    <col min="2051" max="2051" width="11.3828125" style="7"/>
    <col min="2052" max="2052" width="4.3828125" style="7" customWidth="1"/>
    <col min="2053" max="2304" width="11.3828125" style="7"/>
    <col min="2305" max="2305" width="19" style="7" bestFit="1" customWidth="1"/>
    <col min="2306" max="2306" width="11.84375" style="7" bestFit="1" customWidth="1"/>
    <col min="2307" max="2307" width="11.3828125" style="7"/>
    <col min="2308" max="2308" width="4.3828125" style="7" customWidth="1"/>
    <col min="2309" max="2560" width="11.3828125" style="7"/>
    <col min="2561" max="2561" width="19" style="7" bestFit="1" customWidth="1"/>
    <col min="2562" max="2562" width="11.84375" style="7" bestFit="1" customWidth="1"/>
    <col min="2563" max="2563" width="11.3828125" style="7"/>
    <col min="2564" max="2564" width="4.3828125" style="7" customWidth="1"/>
    <col min="2565" max="2816" width="11.3828125" style="7"/>
    <col min="2817" max="2817" width="19" style="7" bestFit="1" customWidth="1"/>
    <col min="2818" max="2818" width="11.84375" style="7" bestFit="1" customWidth="1"/>
    <col min="2819" max="2819" width="11.3828125" style="7"/>
    <col min="2820" max="2820" width="4.3828125" style="7" customWidth="1"/>
    <col min="2821" max="3072" width="11.3828125" style="7"/>
    <col min="3073" max="3073" width="19" style="7" bestFit="1" customWidth="1"/>
    <col min="3074" max="3074" width="11.84375" style="7" bestFit="1" customWidth="1"/>
    <col min="3075" max="3075" width="11.3828125" style="7"/>
    <col min="3076" max="3076" width="4.3828125" style="7" customWidth="1"/>
    <col min="3077" max="3328" width="11.3828125" style="7"/>
    <col min="3329" max="3329" width="19" style="7" bestFit="1" customWidth="1"/>
    <col min="3330" max="3330" width="11.84375" style="7" bestFit="1" customWidth="1"/>
    <col min="3331" max="3331" width="11.3828125" style="7"/>
    <col min="3332" max="3332" width="4.3828125" style="7" customWidth="1"/>
    <col min="3333" max="3584" width="11.3828125" style="7"/>
    <col min="3585" max="3585" width="19" style="7" bestFit="1" customWidth="1"/>
    <col min="3586" max="3586" width="11.84375" style="7" bestFit="1" customWidth="1"/>
    <col min="3587" max="3587" width="11.3828125" style="7"/>
    <col min="3588" max="3588" width="4.3828125" style="7" customWidth="1"/>
    <col min="3589" max="3840" width="11.3828125" style="7"/>
    <col min="3841" max="3841" width="19" style="7" bestFit="1" customWidth="1"/>
    <col min="3842" max="3842" width="11.84375" style="7" bestFit="1" customWidth="1"/>
    <col min="3843" max="3843" width="11.3828125" style="7"/>
    <col min="3844" max="3844" width="4.3828125" style="7" customWidth="1"/>
    <col min="3845" max="4096" width="11.3828125" style="7"/>
    <col min="4097" max="4097" width="19" style="7" bestFit="1" customWidth="1"/>
    <col min="4098" max="4098" width="11.84375" style="7" bestFit="1" customWidth="1"/>
    <col min="4099" max="4099" width="11.3828125" style="7"/>
    <col min="4100" max="4100" width="4.3828125" style="7" customWidth="1"/>
    <col min="4101" max="4352" width="11.3828125" style="7"/>
    <col min="4353" max="4353" width="19" style="7" bestFit="1" customWidth="1"/>
    <col min="4354" max="4354" width="11.84375" style="7" bestFit="1" customWidth="1"/>
    <col min="4355" max="4355" width="11.3828125" style="7"/>
    <col min="4356" max="4356" width="4.3828125" style="7" customWidth="1"/>
    <col min="4357" max="4608" width="11.3828125" style="7"/>
    <col min="4609" max="4609" width="19" style="7" bestFit="1" customWidth="1"/>
    <col min="4610" max="4610" width="11.84375" style="7" bestFit="1" customWidth="1"/>
    <col min="4611" max="4611" width="11.3828125" style="7"/>
    <col min="4612" max="4612" width="4.3828125" style="7" customWidth="1"/>
    <col min="4613" max="4864" width="11.3828125" style="7"/>
    <col min="4865" max="4865" width="19" style="7" bestFit="1" customWidth="1"/>
    <col min="4866" max="4866" width="11.84375" style="7" bestFit="1" customWidth="1"/>
    <col min="4867" max="4867" width="11.3828125" style="7"/>
    <col min="4868" max="4868" width="4.3828125" style="7" customWidth="1"/>
    <col min="4869" max="5120" width="11.3828125" style="7"/>
    <col min="5121" max="5121" width="19" style="7" bestFit="1" customWidth="1"/>
    <col min="5122" max="5122" width="11.84375" style="7" bestFit="1" customWidth="1"/>
    <col min="5123" max="5123" width="11.3828125" style="7"/>
    <col min="5124" max="5124" width="4.3828125" style="7" customWidth="1"/>
    <col min="5125" max="5376" width="11.3828125" style="7"/>
    <col min="5377" max="5377" width="19" style="7" bestFit="1" customWidth="1"/>
    <col min="5378" max="5378" width="11.84375" style="7" bestFit="1" customWidth="1"/>
    <col min="5379" max="5379" width="11.3828125" style="7"/>
    <col min="5380" max="5380" width="4.3828125" style="7" customWidth="1"/>
    <col min="5381" max="5632" width="11.3828125" style="7"/>
    <col min="5633" max="5633" width="19" style="7" bestFit="1" customWidth="1"/>
    <col min="5634" max="5634" width="11.84375" style="7" bestFit="1" customWidth="1"/>
    <col min="5635" max="5635" width="11.3828125" style="7"/>
    <col min="5636" max="5636" width="4.3828125" style="7" customWidth="1"/>
    <col min="5637" max="5888" width="11.3828125" style="7"/>
    <col min="5889" max="5889" width="19" style="7" bestFit="1" customWidth="1"/>
    <col min="5890" max="5890" width="11.84375" style="7" bestFit="1" customWidth="1"/>
    <col min="5891" max="5891" width="11.3828125" style="7"/>
    <col min="5892" max="5892" width="4.3828125" style="7" customWidth="1"/>
    <col min="5893" max="6144" width="11.3828125" style="7"/>
    <col min="6145" max="6145" width="19" style="7" bestFit="1" customWidth="1"/>
    <col min="6146" max="6146" width="11.84375" style="7" bestFit="1" customWidth="1"/>
    <col min="6147" max="6147" width="11.3828125" style="7"/>
    <col min="6148" max="6148" width="4.3828125" style="7" customWidth="1"/>
    <col min="6149" max="6400" width="11.3828125" style="7"/>
    <col min="6401" max="6401" width="19" style="7" bestFit="1" customWidth="1"/>
    <col min="6402" max="6402" width="11.84375" style="7" bestFit="1" customWidth="1"/>
    <col min="6403" max="6403" width="11.3828125" style="7"/>
    <col min="6404" max="6404" width="4.3828125" style="7" customWidth="1"/>
    <col min="6405" max="6656" width="11.3828125" style="7"/>
    <col min="6657" max="6657" width="19" style="7" bestFit="1" customWidth="1"/>
    <col min="6658" max="6658" width="11.84375" style="7" bestFit="1" customWidth="1"/>
    <col min="6659" max="6659" width="11.3828125" style="7"/>
    <col min="6660" max="6660" width="4.3828125" style="7" customWidth="1"/>
    <col min="6661" max="6912" width="11.3828125" style="7"/>
    <col min="6913" max="6913" width="19" style="7" bestFit="1" customWidth="1"/>
    <col min="6914" max="6914" width="11.84375" style="7" bestFit="1" customWidth="1"/>
    <col min="6915" max="6915" width="11.3828125" style="7"/>
    <col min="6916" max="6916" width="4.3828125" style="7" customWidth="1"/>
    <col min="6917" max="7168" width="11.3828125" style="7"/>
    <col min="7169" max="7169" width="19" style="7" bestFit="1" customWidth="1"/>
    <col min="7170" max="7170" width="11.84375" style="7" bestFit="1" customWidth="1"/>
    <col min="7171" max="7171" width="11.3828125" style="7"/>
    <col min="7172" max="7172" width="4.3828125" style="7" customWidth="1"/>
    <col min="7173" max="7424" width="11.3828125" style="7"/>
    <col min="7425" max="7425" width="19" style="7" bestFit="1" customWidth="1"/>
    <col min="7426" max="7426" width="11.84375" style="7" bestFit="1" customWidth="1"/>
    <col min="7427" max="7427" width="11.3828125" style="7"/>
    <col min="7428" max="7428" width="4.3828125" style="7" customWidth="1"/>
    <col min="7429" max="7680" width="11.3828125" style="7"/>
    <col min="7681" max="7681" width="19" style="7" bestFit="1" customWidth="1"/>
    <col min="7682" max="7682" width="11.84375" style="7" bestFit="1" customWidth="1"/>
    <col min="7683" max="7683" width="11.3828125" style="7"/>
    <col min="7684" max="7684" width="4.3828125" style="7" customWidth="1"/>
    <col min="7685" max="7936" width="11.3828125" style="7"/>
    <col min="7937" max="7937" width="19" style="7" bestFit="1" customWidth="1"/>
    <col min="7938" max="7938" width="11.84375" style="7" bestFit="1" customWidth="1"/>
    <col min="7939" max="7939" width="11.3828125" style="7"/>
    <col min="7940" max="7940" width="4.3828125" style="7" customWidth="1"/>
    <col min="7941" max="8192" width="11.3828125" style="7"/>
    <col min="8193" max="8193" width="19" style="7" bestFit="1" customWidth="1"/>
    <col min="8194" max="8194" width="11.84375" style="7" bestFit="1" customWidth="1"/>
    <col min="8195" max="8195" width="11.3828125" style="7"/>
    <col min="8196" max="8196" width="4.3828125" style="7" customWidth="1"/>
    <col min="8197" max="8448" width="11.3828125" style="7"/>
    <col min="8449" max="8449" width="19" style="7" bestFit="1" customWidth="1"/>
    <col min="8450" max="8450" width="11.84375" style="7" bestFit="1" customWidth="1"/>
    <col min="8451" max="8451" width="11.3828125" style="7"/>
    <col min="8452" max="8452" width="4.3828125" style="7" customWidth="1"/>
    <col min="8453" max="8704" width="11.3828125" style="7"/>
    <col min="8705" max="8705" width="19" style="7" bestFit="1" customWidth="1"/>
    <col min="8706" max="8706" width="11.84375" style="7" bestFit="1" customWidth="1"/>
    <col min="8707" max="8707" width="11.3828125" style="7"/>
    <col min="8708" max="8708" width="4.3828125" style="7" customWidth="1"/>
    <col min="8709" max="8960" width="11.3828125" style="7"/>
    <col min="8961" max="8961" width="19" style="7" bestFit="1" customWidth="1"/>
    <col min="8962" max="8962" width="11.84375" style="7" bestFit="1" customWidth="1"/>
    <col min="8963" max="8963" width="11.3828125" style="7"/>
    <col min="8964" max="8964" width="4.3828125" style="7" customWidth="1"/>
    <col min="8965" max="9216" width="11.3828125" style="7"/>
    <col min="9217" max="9217" width="19" style="7" bestFit="1" customWidth="1"/>
    <col min="9218" max="9218" width="11.84375" style="7" bestFit="1" customWidth="1"/>
    <col min="9219" max="9219" width="11.3828125" style="7"/>
    <col min="9220" max="9220" width="4.3828125" style="7" customWidth="1"/>
    <col min="9221" max="9472" width="11.3828125" style="7"/>
    <col min="9473" max="9473" width="19" style="7" bestFit="1" customWidth="1"/>
    <col min="9474" max="9474" width="11.84375" style="7" bestFit="1" customWidth="1"/>
    <col min="9475" max="9475" width="11.3828125" style="7"/>
    <col min="9476" max="9476" width="4.3828125" style="7" customWidth="1"/>
    <col min="9477" max="9728" width="11.3828125" style="7"/>
    <col min="9729" max="9729" width="19" style="7" bestFit="1" customWidth="1"/>
    <col min="9730" max="9730" width="11.84375" style="7" bestFit="1" customWidth="1"/>
    <col min="9731" max="9731" width="11.3828125" style="7"/>
    <col min="9732" max="9732" width="4.3828125" style="7" customWidth="1"/>
    <col min="9733" max="9984" width="11.3828125" style="7"/>
    <col min="9985" max="9985" width="19" style="7" bestFit="1" customWidth="1"/>
    <col min="9986" max="9986" width="11.84375" style="7" bestFit="1" customWidth="1"/>
    <col min="9987" max="9987" width="11.3828125" style="7"/>
    <col min="9988" max="9988" width="4.3828125" style="7" customWidth="1"/>
    <col min="9989" max="10240" width="11.3828125" style="7"/>
    <col min="10241" max="10241" width="19" style="7" bestFit="1" customWidth="1"/>
    <col min="10242" max="10242" width="11.84375" style="7" bestFit="1" customWidth="1"/>
    <col min="10243" max="10243" width="11.3828125" style="7"/>
    <col min="10244" max="10244" width="4.3828125" style="7" customWidth="1"/>
    <col min="10245" max="10496" width="11.3828125" style="7"/>
    <col min="10497" max="10497" width="19" style="7" bestFit="1" customWidth="1"/>
    <col min="10498" max="10498" width="11.84375" style="7" bestFit="1" customWidth="1"/>
    <col min="10499" max="10499" width="11.3828125" style="7"/>
    <col min="10500" max="10500" width="4.3828125" style="7" customWidth="1"/>
    <col min="10501" max="10752" width="11.3828125" style="7"/>
    <col min="10753" max="10753" width="19" style="7" bestFit="1" customWidth="1"/>
    <col min="10754" max="10754" width="11.84375" style="7" bestFit="1" customWidth="1"/>
    <col min="10755" max="10755" width="11.3828125" style="7"/>
    <col min="10756" max="10756" width="4.3828125" style="7" customWidth="1"/>
    <col min="10757" max="11008" width="11.3828125" style="7"/>
    <col min="11009" max="11009" width="19" style="7" bestFit="1" customWidth="1"/>
    <col min="11010" max="11010" width="11.84375" style="7" bestFit="1" customWidth="1"/>
    <col min="11011" max="11011" width="11.3828125" style="7"/>
    <col min="11012" max="11012" width="4.3828125" style="7" customWidth="1"/>
    <col min="11013" max="11264" width="11.3828125" style="7"/>
    <col min="11265" max="11265" width="19" style="7" bestFit="1" customWidth="1"/>
    <col min="11266" max="11266" width="11.84375" style="7" bestFit="1" customWidth="1"/>
    <col min="11267" max="11267" width="11.3828125" style="7"/>
    <col min="11268" max="11268" width="4.3828125" style="7" customWidth="1"/>
    <col min="11269" max="11520" width="11.3828125" style="7"/>
    <col min="11521" max="11521" width="19" style="7" bestFit="1" customWidth="1"/>
    <col min="11522" max="11522" width="11.84375" style="7" bestFit="1" customWidth="1"/>
    <col min="11523" max="11523" width="11.3828125" style="7"/>
    <col min="11524" max="11524" width="4.3828125" style="7" customWidth="1"/>
    <col min="11525" max="11776" width="11.3828125" style="7"/>
    <col min="11777" max="11777" width="19" style="7" bestFit="1" customWidth="1"/>
    <col min="11778" max="11778" width="11.84375" style="7" bestFit="1" customWidth="1"/>
    <col min="11779" max="11779" width="11.3828125" style="7"/>
    <col min="11780" max="11780" width="4.3828125" style="7" customWidth="1"/>
    <col min="11781" max="12032" width="11.3828125" style="7"/>
    <col min="12033" max="12033" width="19" style="7" bestFit="1" customWidth="1"/>
    <col min="12034" max="12034" width="11.84375" style="7" bestFit="1" customWidth="1"/>
    <col min="12035" max="12035" width="11.3828125" style="7"/>
    <col min="12036" max="12036" width="4.3828125" style="7" customWidth="1"/>
    <col min="12037" max="12288" width="11.3828125" style="7"/>
    <col min="12289" max="12289" width="19" style="7" bestFit="1" customWidth="1"/>
    <col min="12290" max="12290" width="11.84375" style="7" bestFit="1" customWidth="1"/>
    <col min="12291" max="12291" width="11.3828125" style="7"/>
    <col min="12292" max="12292" width="4.3828125" style="7" customWidth="1"/>
    <col min="12293" max="12544" width="11.3828125" style="7"/>
    <col min="12545" max="12545" width="19" style="7" bestFit="1" customWidth="1"/>
    <col min="12546" max="12546" width="11.84375" style="7" bestFit="1" customWidth="1"/>
    <col min="12547" max="12547" width="11.3828125" style="7"/>
    <col min="12548" max="12548" width="4.3828125" style="7" customWidth="1"/>
    <col min="12549" max="12800" width="11.3828125" style="7"/>
    <col min="12801" max="12801" width="19" style="7" bestFit="1" customWidth="1"/>
    <col min="12802" max="12802" width="11.84375" style="7" bestFit="1" customWidth="1"/>
    <col min="12803" max="12803" width="11.3828125" style="7"/>
    <col min="12804" max="12804" width="4.3828125" style="7" customWidth="1"/>
    <col min="12805" max="13056" width="11.3828125" style="7"/>
    <col min="13057" max="13057" width="19" style="7" bestFit="1" customWidth="1"/>
    <col min="13058" max="13058" width="11.84375" style="7" bestFit="1" customWidth="1"/>
    <col min="13059" max="13059" width="11.3828125" style="7"/>
    <col min="13060" max="13060" width="4.3828125" style="7" customWidth="1"/>
    <col min="13061" max="13312" width="11.3828125" style="7"/>
    <col min="13313" max="13313" width="19" style="7" bestFit="1" customWidth="1"/>
    <col min="13314" max="13314" width="11.84375" style="7" bestFit="1" customWidth="1"/>
    <col min="13315" max="13315" width="11.3828125" style="7"/>
    <col min="13316" max="13316" width="4.3828125" style="7" customWidth="1"/>
    <col min="13317" max="13568" width="11.3828125" style="7"/>
    <col min="13569" max="13569" width="19" style="7" bestFit="1" customWidth="1"/>
    <col min="13570" max="13570" width="11.84375" style="7" bestFit="1" customWidth="1"/>
    <col min="13571" max="13571" width="11.3828125" style="7"/>
    <col min="13572" max="13572" width="4.3828125" style="7" customWidth="1"/>
    <col min="13573" max="13824" width="11.3828125" style="7"/>
    <col min="13825" max="13825" width="19" style="7" bestFit="1" customWidth="1"/>
    <col min="13826" max="13826" width="11.84375" style="7" bestFit="1" customWidth="1"/>
    <col min="13827" max="13827" width="11.3828125" style="7"/>
    <col min="13828" max="13828" width="4.3828125" style="7" customWidth="1"/>
    <col min="13829" max="14080" width="11.3828125" style="7"/>
    <col min="14081" max="14081" width="19" style="7" bestFit="1" customWidth="1"/>
    <col min="14082" max="14082" width="11.84375" style="7" bestFit="1" customWidth="1"/>
    <col min="14083" max="14083" width="11.3828125" style="7"/>
    <col min="14084" max="14084" width="4.3828125" style="7" customWidth="1"/>
    <col min="14085" max="14336" width="11.3828125" style="7"/>
    <col min="14337" max="14337" width="19" style="7" bestFit="1" customWidth="1"/>
    <col min="14338" max="14338" width="11.84375" style="7" bestFit="1" customWidth="1"/>
    <col min="14339" max="14339" width="11.3828125" style="7"/>
    <col min="14340" max="14340" width="4.3828125" style="7" customWidth="1"/>
    <col min="14341" max="14592" width="11.3828125" style="7"/>
    <col min="14593" max="14593" width="19" style="7" bestFit="1" customWidth="1"/>
    <col min="14594" max="14594" width="11.84375" style="7" bestFit="1" customWidth="1"/>
    <col min="14595" max="14595" width="11.3828125" style="7"/>
    <col min="14596" max="14596" width="4.3828125" style="7" customWidth="1"/>
    <col min="14597" max="14848" width="11.3828125" style="7"/>
    <col min="14849" max="14849" width="19" style="7" bestFit="1" customWidth="1"/>
    <col min="14850" max="14850" width="11.84375" style="7" bestFit="1" customWidth="1"/>
    <col min="14851" max="14851" width="11.3828125" style="7"/>
    <col min="14852" max="14852" width="4.3828125" style="7" customWidth="1"/>
    <col min="14853" max="15104" width="11.3828125" style="7"/>
    <col min="15105" max="15105" width="19" style="7" bestFit="1" customWidth="1"/>
    <col min="15106" max="15106" width="11.84375" style="7" bestFit="1" customWidth="1"/>
    <col min="15107" max="15107" width="11.3828125" style="7"/>
    <col min="15108" max="15108" width="4.3828125" style="7" customWidth="1"/>
    <col min="15109" max="15360" width="11.3828125" style="7"/>
    <col min="15361" max="15361" width="19" style="7" bestFit="1" customWidth="1"/>
    <col min="15362" max="15362" width="11.84375" style="7" bestFit="1" customWidth="1"/>
    <col min="15363" max="15363" width="11.3828125" style="7"/>
    <col min="15364" max="15364" width="4.3828125" style="7" customWidth="1"/>
    <col min="15365" max="15616" width="11.3828125" style="7"/>
    <col min="15617" max="15617" width="19" style="7" bestFit="1" customWidth="1"/>
    <col min="15618" max="15618" width="11.84375" style="7" bestFit="1" customWidth="1"/>
    <col min="15619" max="15619" width="11.3828125" style="7"/>
    <col min="15620" max="15620" width="4.3828125" style="7" customWidth="1"/>
    <col min="15621" max="15872" width="11.3828125" style="7"/>
    <col min="15873" max="15873" width="19" style="7" bestFit="1" customWidth="1"/>
    <col min="15874" max="15874" width="11.84375" style="7" bestFit="1" customWidth="1"/>
    <col min="15875" max="15875" width="11.3828125" style="7"/>
    <col min="15876" max="15876" width="4.3828125" style="7" customWidth="1"/>
    <col min="15877" max="16128" width="11.3828125" style="7"/>
    <col min="16129" max="16129" width="19" style="7" bestFit="1" customWidth="1"/>
    <col min="16130" max="16130" width="11.84375" style="7" bestFit="1" customWidth="1"/>
    <col min="16131" max="16131" width="11.3828125" style="7"/>
    <col min="16132" max="16132" width="4.3828125" style="7" customWidth="1"/>
    <col min="16133" max="16384" width="11.3828125" style="7"/>
  </cols>
  <sheetData>
    <row r="1" spans="1:8" ht="28.5" customHeight="1" x14ac:dyDescent="0.55000000000000004">
      <c r="A1" s="148" t="s">
        <v>146</v>
      </c>
      <c r="B1" s="24"/>
      <c r="C1" s="24"/>
      <c r="D1" s="24"/>
      <c r="E1" s="24"/>
      <c r="F1" s="24"/>
      <c r="G1" s="24"/>
      <c r="H1" s="24"/>
    </row>
    <row r="2" spans="1:8" ht="12.9" x14ac:dyDescent="0.35">
      <c r="A2" s="144"/>
      <c r="B2" s="24"/>
      <c r="C2" s="24"/>
      <c r="D2" s="24"/>
      <c r="E2" s="24"/>
      <c r="F2" s="24"/>
      <c r="G2" s="24"/>
      <c r="H2" s="24"/>
    </row>
    <row r="3" spans="1:8" ht="14.6" x14ac:dyDescent="0.4">
      <c r="A3" s="145" t="s">
        <v>145</v>
      </c>
      <c r="B3" s="27" t="s">
        <v>115</v>
      </c>
      <c r="C3" s="27" t="s">
        <v>147</v>
      </c>
      <c r="D3" s="24"/>
      <c r="E3" s="24"/>
      <c r="F3" s="24"/>
      <c r="G3" s="24"/>
      <c r="H3" s="24"/>
    </row>
    <row r="4" spans="1:8" ht="14.7" customHeight="1" x14ac:dyDescent="0.4">
      <c r="A4" s="146" t="s">
        <v>67</v>
      </c>
      <c r="B4" s="28">
        <v>22955</v>
      </c>
      <c r="C4" s="29"/>
      <c r="D4" s="24"/>
      <c r="E4" s="222" t="s">
        <v>378</v>
      </c>
      <c r="F4" s="223"/>
      <c r="G4" s="223"/>
      <c r="H4" s="224"/>
    </row>
    <row r="5" spans="1:8" ht="14.6" x14ac:dyDescent="0.4">
      <c r="A5" s="146" t="s">
        <v>68</v>
      </c>
      <c r="B5" s="28">
        <v>68278</v>
      </c>
      <c r="C5" s="29"/>
      <c r="D5" s="24"/>
      <c r="E5" s="225"/>
      <c r="F5" s="226"/>
      <c r="G5" s="226"/>
      <c r="H5" s="227"/>
    </row>
    <row r="6" spans="1:8" ht="14.6" x14ac:dyDescent="0.4">
      <c r="A6" s="146" t="s">
        <v>69</v>
      </c>
      <c r="B6" s="28">
        <v>40277</v>
      </c>
      <c r="C6" s="29"/>
      <c r="D6" s="24"/>
      <c r="E6" s="225"/>
      <c r="F6" s="226"/>
      <c r="G6" s="226"/>
      <c r="H6" s="227"/>
    </row>
    <row r="7" spans="1:8" ht="14.6" x14ac:dyDescent="0.4">
      <c r="A7" s="146" t="s">
        <v>70</v>
      </c>
      <c r="B7" s="28">
        <v>41542</v>
      </c>
      <c r="C7" s="29"/>
      <c r="D7" s="24"/>
      <c r="E7" s="225"/>
      <c r="F7" s="226"/>
      <c r="G7" s="226"/>
      <c r="H7" s="227"/>
    </row>
    <row r="8" spans="1:8" ht="14.6" x14ac:dyDescent="0.4">
      <c r="A8" s="146" t="s">
        <v>71</v>
      </c>
      <c r="B8" s="28">
        <v>13280</v>
      </c>
      <c r="C8" s="29"/>
      <c r="D8" s="24"/>
      <c r="E8" s="24"/>
      <c r="F8" s="24"/>
      <c r="G8" s="24"/>
      <c r="H8" s="24"/>
    </row>
    <row r="9" spans="1:8" ht="14.6" x14ac:dyDescent="0.4">
      <c r="A9" s="146" t="s">
        <v>72</v>
      </c>
      <c r="B9" s="28">
        <v>72849</v>
      </c>
      <c r="C9" s="29"/>
      <c r="D9" s="24"/>
      <c r="E9" s="24"/>
      <c r="F9" s="24"/>
      <c r="G9" s="24"/>
      <c r="H9" s="24"/>
    </row>
    <row r="10" spans="1:8" ht="14.6" x14ac:dyDescent="0.4">
      <c r="A10" s="146" t="s">
        <v>73</v>
      </c>
      <c r="B10" s="28">
        <v>32229</v>
      </c>
      <c r="C10" s="29"/>
      <c r="D10" s="24"/>
      <c r="E10" s="24"/>
      <c r="F10" s="24"/>
      <c r="G10" s="24"/>
      <c r="H10" s="24"/>
    </row>
    <row r="11" spans="1:8" ht="14.6" x14ac:dyDescent="0.4">
      <c r="A11" s="146" t="s">
        <v>74</v>
      </c>
      <c r="B11" s="28">
        <v>30726</v>
      </c>
      <c r="C11" s="29"/>
      <c r="D11" s="24"/>
      <c r="E11" s="24"/>
      <c r="F11" s="24"/>
      <c r="G11" s="24"/>
      <c r="H11" s="24"/>
    </row>
    <row r="12" spans="1:8" ht="14.6" x14ac:dyDescent="0.4">
      <c r="A12" s="146" t="s">
        <v>75</v>
      </c>
      <c r="B12" s="28">
        <v>40099</v>
      </c>
      <c r="C12" s="29"/>
      <c r="D12" s="24"/>
      <c r="E12" s="24"/>
      <c r="F12" s="24"/>
      <c r="G12" s="24"/>
      <c r="H12" s="24"/>
    </row>
    <row r="13" spans="1:8" ht="14.6" x14ac:dyDescent="0.4">
      <c r="A13" s="146" t="s">
        <v>76</v>
      </c>
      <c r="B13" s="28">
        <v>72845</v>
      </c>
      <c r="C13" s="29"/>
      <c r="D13" s="24"/>
      <c r="E13" s="24"/>
      <c r="F13" s="24"/>
      <c r="G13" s="24"/>
      <c r="H13" s="24"/>
    </row>
    <row r="14" spans="1:8" ht="14.6" x14ac:dyDescent="0.4">
      <c r="A14" s="146" t="s">
        <v>77</v>
      </c>
      <c r="B14" s="28">
        <v>22378</v>
      </c>
      <c r="C14" s="29"/>
      <c r="D14" s="24"/>
      <c r="E14" s="24"/>
      <c r="F14" s="24"/>
      <c r="G14" s="24"/>
      <c r="H14" s="24"/>
    </row>
    <row r="15" spans="1:8" ht="14.6" x14ac:dyDescent="0.4">
      <c r="A15" s="146" t="s">
        <v>78</v>
      </c>
      <c r="B15" s="28">
        <v>63998</v>
      </c>
      <c r="C15" s="29"/>
      <c r="D15" s="24"/>
      <c r="E15" s="24"/>
      <c r="F15" s="24"/>
      <c r="G15" s="24"/>
      <c r="H15" s="24"/>
    </row>
    <row r="16" spans="1:8" ht="14.6" x14ac:dyDescent="0.4">
      <c r="A16" s="146" t="s">
        <v>79</v>
      </c>
      <c r="B16" s="28">
        <v>37882</v>
      </c>
      <c r="C16" s="29"/>
      <c r="D16" s="24"/>
      <c r="E16" s="24"/>
      <c r="F16" s="24"/>
      <c r="G16" s="24"/>
      <c r="H16" s="24"/>
    </row>
    <row r="17" spans="1:8" ht="14.6" x14ac:dyDescent="0.4">
      <c r="A17" s="146" t="s">
        <v>80</v>
      </c>
      <c r="B17" s="28">
        <v>24642</v>
      </c>
      <c r="C17" s="29"/>
      <c r="D17" s="24"/>
      <c r="E17" s="24"/>
      <c r="F17" s="24"/>
      <c r="G17" s="24"/>
      <c r="H17" s="24"/>
    </row>
    <row r="18" spans="1:8" ht="14.6" x14ac:dyDescent="0.4">
      <c r="A18" s="146" t="s">
        <v>81</v>
      </c>
      <c r="B18" s="28">
        <v>42167</v>
      </c>
      <c r="C18" s="29"/>
      <c r="D18" s="24"/>
      <c r="E18" s="24"/>
      <c r="F18" s="24"/>
      <c r="G18" s="24"/>
      <c r="H18" s="24"/>
    </row>
    <row r="19" spans="1:8" ht="12.9" x14ac:dyDescent="0.35">
      <c r="A19" s="144"/>
      <c r="B19" s="24"/>
      <c r="C19" s="24"/>
      <c r="D19" s="24"/>
      <c r="E19" s="24"/>
      <c r="F19" s="24"/>
      <c r="G19" s="24"/>
      <c r="H19" s="24"/>
    </row>
    <row r="20" spans="1:8" ht="12.9" x14ac:dyDescent="0.35">
      <c r="A20" s="144"/>
      <c r="B20" s="24"/>
      <c r="C20" s="24"/>
      <c r="D20" s="24"/>
      <c r="E20" s="24"/>
      <c r="F20" s="24"/>
      <c r="G20" s="24"/>
      <c r="H20" s="24"/>
    </row>
    <row r="21" spans="1:8" ht="15.9" x14ac:dyDescent="0.45">
      <c r="A21" s="147" t="s">
        <v>335</v>
      </c>
      <c r="B21" s="25">
        <v>50000</v>
      </c>
      <c r="D21" s="26"/>
      <c r="E21" s="24"/>
      <c r="F21" s="24"/>
      <c r="G21" s="24"/>
      <c r="H21" s="24"/>
    </row>
  </sheetData>
  <mergeCells count="1">
    <mergeCell ref="E4:H7"/>
  </mergeCells>
  <conditionalFormatting sqref="C4:C18">
    <cfRule type="expression" dxfId="21" priority="1" stopIfTrue="1">
      <formula>LOWER(C4)=IF(B4&gt;50000,LOWER("Bonus"),"-")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tabColor rgb="FFFFFF99"/>
  </sheetPr>
  <dimension ref="A1:L16"/>
  <sheetViews>
    <sheetView workbookViewId="0">
      <selection activeCell="H26" sqref="H26"/>
    </sheetView>
  </sheetViews>
  <sheetFormatPr baseColWidth="10" defaultColWidth="11.3828125" defaultRowHeight="12.45" x14ac:dyDescent="0.3"/>
  <cols>
    <col min="1" max="1" width="16.84375" style="1" customWidth="1"/>
    <col min="2" max="2" width="16.69140625" style="1" customWidth="1"/>
    <col min="3" max="3" width="13.3828125" style="1" customWidth="1"/>
    <col min="4" max="4" width="10" style="1" customWidth="1"/>
    <col min="5" max="5" width="5.3046875" style="1" customWidth="1"/>
    <col min="6" max="6" width="6.3046875" style="1" customWidth="1"/>
    <col min="7" max="7" width="12" style="1" customWidth="1"/>
    <col min="8" max="8" width="7.69140625" style="1" customWidth="1"/>
    <col min="9" max="9" width="7" style="1" customWidth="1"/>
    <col min="10" max="16384" width="11.3828125" style="1"/>
  </cols>
  <sheetData>
    <row r="1" spans="1:12" ht="14.6" x14ac:dyDescent="0.4">
      <c r="A1" s="89" t="s">
        <v>127</v>
      </c>
      <c r="B1" s="89"/>
      <c r="C1" s="89"/>
      <c r="D1" s="89"/>
      <c r="E1" s="89"/>
      <c r="F1" s="89"/>
      <c r="G1" s="89"/>
      <c r="H1" s="89"/>
      <c r="I1" s="90"/>
      <c r="J1" s="90"/>
      <c r="K1" s="90"/>
    </row>
    <row r="2" spans="1:12" ht="14.6" x14ac:dyDescent="0.4">
      <c r="A2" s="89"/>
      <c r="B2" s="89"/>
      <c r="C2" s="89"/>
      <c r="D2" s="89"/>
      <c r="E2" s="89"/>
      <c r="F2" s="89"/>
      <c r="G2" s="89"/>
      <c r="H2" s="89"/>
      <c r="I2" s="90"/>
      <c r="J2" s="90"/>
      <c r="K2" s="90"/>
    </row>
    <row r="3" spans="1:12" ht="14.6" x14ac:dyDescent="0.4">
      <c r="A3" s="89" t="s">
        <v>138</v>
      </c>
      <c r="B3" s="89" t="s">
        <v>125</v>
      </c>
      <c r="C3" s="89" t="s">
        <v>126</v>
      </c>
      <c r="D3" s="89" t="s">
        <v>127</v>
      </c>
      <c r="E3" s="89"/>
      <c r="F3" s="228" t="s">
        <v>128</v>
      </c>
      <c r="G3" s="229"/>
      <c r="H3" s="230"/>
      <c r="I3" s="90"/>
      <c r="J3" s="90"/>
      <c r="K3" s="90"/>
    </row>
    <row r="4" spans="1:12" ht="14.6" x14ac:dyDescent="0.4">
      <c r="A4" s="89" t="s">
        <v>131</v>
      </c>
      <c r="B4" s="89" t="s">
        <v>139</v>
      </c>
      <c r="C4" s="91">
        <v>270000</v>
      </c>
      <c r="D4" s="68"/>
      <c r="E4" s="89"/>
      <c r="F4" s="92"/>
      <c r="G4" s="92" t="s">
        <v>129</v>
      </c>
      <c r="H4" s="92" t="s">
        <v>127</v>
      </c>
      <c r="I4" s="90"/>
      <c r="J4" s="90"/>
      <c r="K4" s="90"/>
    </row>
    <row r="5" spans="1:12" ht="14.6" x14ac:dyDescent="0.4">
      <c r="A5" s="89" t="s">
        <v>132</v>
      </c>
      <c r="B5" s="89" t="s">
        <v>140</v>
      </c>
      <c r="C5" s="91">
        <v>340000</v>
      </c>
      <c r="D5" s="68"/>
      <c r="E5" s="89"/>
      <c r="F5" s="193" t="s">
        <v>130</v>
      </c>
      <c r="G5" s="194">
        <v>320000</v>
      </c>
      <c r="H5" s="192">
        <v>0.02</v>
      </c>
      <c r="I5" s="90"/>
      <c r="J5" s="90"/>
      <c r="K5" s="90"/>
    </row>
    <row r="6" spans="1:12" ht="14.6" x14ac:dyDescent="0.4">
      <c r="A6" s="89" t="s">
        <v>133</v>
      </c>
      <c r="B6" s="89" t="s">
        <v>141</v>
      </c>
      <c r="C6" s="91">
        <v>385000</v>
      </c>
      <c r="D6" s="68"/>
      <c r="E6" s="89"/>
      <c r="F6" s="89"/>
      <c r="G6" s="89"/>
      <c r="H6" s="89"/>
      <c r="I6" s="90"/>
      <c r="J6" s="90"/>
      <c r="K6" s="90"/>
    </row>
    <row r="7" spans="1:12" ht="14.6" x14ac:dyDescent="0.4">
      <c r="A7" s="89" t="s">
        <v>134</v>
      </c>
      <c r="B7" s="89" t="s">
        <v>219</v>
      </c>
      <c r="C7" s="91">
        <v>250000</v>
      </c>
      <c r="D7" s="68"/>
      <c r="E7" s="89"/>
      <c r="F7" s="89"/>
      <c r="G7" s="89"/>
      <c r="H7" s="89"/>
      <c r="I7" s="90"/>
      <c r="J7" s="90"/>
      <c r="K7" s="90"/>
    </row>
    <row r="8" spans="1:12" ht="14.6" x14ac:dyDescent="0.4">
      <c r="A8" s="89" t="s">
        <v>135</v>
      </c>
      <c r="B8" s="89" t="s">
        <v>142</v>
      </c>
      <c r="C8" s="91">
        <v>407000</v>
      </c>
      <c r="D8" s="68"/>
      <c r="E8" s="89"/>
      <c r="F8" s="89"/>
      <c r="G8" s="89"/>
      <c r="H8" s="89"/>
      <c r="I8" s="90"/>
      <c r="J8" s="90"/>
      <c r="K8" s="90"/>
    </row>
    <row r="9" spans="1:12" ht="14.6" x14ac:dyDescent="0.4">
      <c r="A9" s="89" t="s">
        <v>136</v>
      </c>
      <c r="B9" s="89" t="s">
        <v>143</v>
      </c>
      <c r="C9" s="91">
        <v>545000</v>
      </c>
      <c r="D9" s="68"/>
      <c r="E9" s="89"/>
      <c r="F9" s="89"/>
      <c r="G9" s="89"/>
      <c r="H9" s="89"/>
      <c r="I9" s="90"/>
      <c r="J9" s="90"/>
      <c r="K9" s="90"/>
    </row>
    <row r="10" spans="1:12" ht="14.6" x14ac:dyDescent="0.4">
      <c r="A10" s="89" t="s">
        <v>137</v>
      </c>
      <c r="B10" s="89" t="s">
        <v>144</v>
      </c>
      <c r="C10" s="91">
        <v>225000</v>
      </c>
      <c r="D10" s="68"/>
      <c r="E10" s="89"/>
      <c r="F10" s="89"/>
      <c r="G10" s="89"/>
      <c r="H10" s="89"/>
      <c r="I10" s="90"/>
      <c r="J10" s="90"/>
      <c r="K10" s="90"/>
    </row>
    <row r="11" spans="1:12" ht="14.15" x14ac:dyDescent="0.35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</row>
    <row r="12" spans="1:12" ht="14.15" x14ac:dyDescent="0.35">
      <c r="A12" s="93"/>
      <c r="B12" s="93"/>
      <c r="C12" s="94"/>
      <c r="D12" s="93"/>
      <c r="E12" s="93"/>
      <c r="F12" s="93"/>
      <c r="G12" s="93"/>
      <c r="H12" s="93"/>
      <c r="I12" s="93"/>
      <c r="J12" s="93"/>
      <c r="K12" s="93"/>
      <c r="L12" s="88"/>
    </row>
    <row r="13" spans="1:12" ht="14.15" x14ac:dyDescent="0.35">
      <c r="A13" s="95" t="s">
        <v>347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88"/>
    </row>
    <row r="14" spans="1:12" ht="14.15" x14ac:dyDescent="0.35">
      <c r="A14" s="95" t="s">
        <v>348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88"/>
    </row>
    <row r="15" spans="1:12" ht="14.15" x14ac:dyDescent="0.35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88"/>
    </row>
    <row r="16" spans="1:12" ht="14.15" x14ac:dyDescent="0.35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88"/>
    </row>
  </sheetData>
  <mergeCells count="1">
    <mergeCell ref="F3:H3"/>
  </mergeCells>
  <phoneticPr fontId="2" type="noConversion"/>
  <conditionalFormatting sqref="D4:D10">
    <cfRule type="cellIs" dxfId="20" priority="1" stopIfTrue="1" operator="equal">
      <formula>IF(C4&gt;=$G$5,C4*$H$5,"kein")</formula>
    </cfRule>
  </conditionalFormatting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>
    <oddHeader>&amp;A</oddHeader>
    <oddFooter>Seite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Tipps</vt:lpstr>
      <vt:lpstr>Hausverkauf</vt:lpstr>
      <vt:lpstr>Kunden</vt:lpstr>
      <vt:lpstr>Abrechnung</vt:lpstr>
      <vt:lpstr>Umsatz</vt:lpstr>
      <vt:lpstr>wenn 1</vt:lpstr>
      <vt:lpstr>wenn 2</vt:lpstr>
      <vt:lpstr>wenn 3</vt:lpstr>
      <vt:lpstr>wenn 4</vt:lpstr>
      <vt:lpstr>wenn 5</vt:lpstr>
      <vt:lpstr>wenn 6</vt:lpstr>
      <vt:lpstr>Fehler finden</vt:lpstr>
      <vt:lpstr>Zusatzübung Stundenlohn</vt:lpstr>
      <vt:lpstr>Zusatzübung Datum</vt:lpstr>
      <vt:lpstr>Zusatzübung Prüfung</vt:lpstr>
      <vt:lpstr>Lösung Prüfung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2023-12-28T21:45:32Z</dcterms:created>
  <dcterms:modified xsi:type="dcterms:W3CDTF">2024-10-10T11:12:11Z</dcterms:modified>
</cp:coreProperties>
</file>